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D25" i="1" l="1"/>
  <c r="AB25" i="1"/>
  <c r="AC25" i="1"/>
  <c r="AH25" i="1" l="1"/>
  <c r="AF25" i="1"/>
  <c r="AE25" i="1"/>
  <c r="AA25" i="1"/>
  <c r="Y25" i="1"/>
  <c r="X25" i="1"/>
  <c r="W25" i="1"/>
  <c r="V25" i="1"/>
  <c r="U25" i="1"/>
  <c r="T25" i="1"/>
  <c r="S25" i="1"/>
  <c r="K25" i="1"/>
  <c r="J25" i="1"/>
  <c r="I25" i="1"/>
  <c r="P25" i="1" s="1"/>
  <c r="H25" i="1"/>
  <c r="G25" i="1"/>
  <c r="F25" i="1"/>
  <c r="M25" i="1" s="1"/>
  <c r="E25" i="1"/>
  <c r="L25" i="1" s="1"/>
  <c r="D25" i="1"/>
  <c r="C25" i="1"/>
  <c r="B25" i="1"/>
  <c r="AG24" i="1"/>
  <c r="R24" i="1"/>
  <c r="Q24" i="1"/>
  <c r="P24" i="1"/>
  <c r="O24" i="1"/>
  <c r="N24" i="1"/>
  <c r="M24" i="1"/>
  <c r="L24" i="1"/>
  <c r="AG23" i="1"/>
  <c r="R23" i="1"/>
  <c r="Q23" i="1"/>
  <c r="P23" i="1"/>
  <c r="O23" i="1"/>
  <c r="N23" i="1"/>
  <c r="M23" i="1"/>
  <c r="L23" i="1"/>
  <c r="R22" i="1"/>
  <c r="Q22" i="1"/>
  <c r="P22" i="1"/>
  <c r="O22" i="1"/>
  <c r="N22" i="1"/>
  <c r="M22" i="1"/>
  <c r="L22" i="1"/>
  <c r="AG21" i="1"/>
  <c r="R21" i="1"/>
  <c r="Q21" i="1"/>
  <c r="P21" i="1"/>
  <c r="O21" i="1"/>
  <c r="N21" i="1"/>
  <c r="M21" i="1"/>
  <c r="L21" i="1"/>
  <c r="AG20" i="1"/>
  <c r="R20" i="1"/>
  <c r="Q20" i="1"/>
  <c r="P20" i="1"/>
  <c r="O20" i="1"/>
  <c r="N20" i="1"/>
  <c r="M20" i="1"/>
  <c r="L20" i="1"/>
  <c r="AG19" i="1"/>
  <c r="R19" i="1"/>
  <c r="Q19" i="1"/>
  <c r="P19" i="1"/>
  <c r="O19" i="1"/>
  <c r="N19" i="1"/>
  <c r="M19" i="1"/>
  <c r="L19" i="1"/>
  <c r="AG18" i="1"/>
  <c r="R18" i="1"/>
  <c r="Q18" i="1"/>
  <c r="P18" i="1"/>
  <c r="O18" i="1"/>
  <c r="N18" i="1"/>
  <c r="M18" i="1"/>
  <c r="L18" i="1"/>
  <c r="AG17" i="1"/>
  <c r="R17" i="1"/>
  <c r="Q17" i="1"/>
  <c r="P17" i="1"/>
  <c r="O17" i="1"/>
  <c r="N17" i="1"/>
  <c r="M17" i="1"/>
  <c r="L17" i="1"/>
  <c r="AG16" i="1"/>
  <c r="R16" i="1"/>
  <c r="Q16" i="1"/>
  <c r="P16" i="1"/>
  <c r="O16" i="1"/>
  <c r="N16" i="1"/>
  <c r="M16" i="1"/>
  <c r="L16" i="1"/>
  <c r="AG15" i="1"/>
  <c r="R15" i="1"/>
  <c r="Q15" i="1"/>
  <c r="P15" i="1"/>
  <c r="O15" i="1"/>
  <c r="N15" i="1"/>
  <c r="M15" i="1"/>
  <c r="L15" i="1"/>
  <c r="AG14" i="1"/>
  <c r="R14" i="1"/>
  <c r="Q14" i="1"/>
  <c r="P14" i="1"/>
  <c r="O14" i="1"/>
  <c r="N14" i="1"/>
  <c r="M14" i="1"/>
  <c r="L14" i="1"/>
  <c r="AG13" i="1"/>
  <c r="R13" i="1"/>
  <c r="Q13" i="1"/>
  <c r="P13" i="1"/>
  <c r="O13" i="1"/>
  <c r="N13" i="1"/>
  <c r="M13" i="1"/>
  <c r="L13" i="1"/>
  <c r="AG12" i="1"/>
  <c r="R12" i="1"/>
  <c r="Q12" i="1"/>
  <c r="P12" i="1"/>
  <c r="O12" i="1"/>
  <c r="N12" i="1"/>
  <c r="M12" i="1"/>
  <c r="L12" i="1"/>
  <c r="AG11" i="1"/>
  <c r="R11" i="1"/>
  <c r="Q11" i="1"/>
  <c r="P11" i="1"/>
  <c r="O11" i="1"/>
  <c r="N11" i="1"/>
  <c r="M11" i="1"/>
  <c r="L11" i="1"/>
  <c r="AG10" i="1"/>
  <c r="R10" i="1"/>
  <c r="Q10" i="1"/>
  <c r="P10" i="1"/>
  <c r="O10" i="1"/>
  <c r="N10" i="1"/>
  <c r="M10" i="1"/>
  <c r="L10" i="1"/>
  <c r="AG9" i="1"/>
  <c r="R9" i="1"/>
  <c r="Q9" i="1"/>
  <c r="P9" i="1"/>
  <c r="O9" i="1"/>
  <c r="N9" i="1"/>
  <c r="M9" i="1"/>
  <c r="L9" i="1"/>
  <c r="AG8" i="1"/>
  <c r="R8" i="1"/>
  <c r="Q8" i="1"/>
  <c r="P8" i="1"/>
  <c r="O8" i="1"/>
  <c r="N8" i="1"/>
  <c r="M8" i="1"/>
  <c r="L8" i="1"/>
  <c r="AG7" i="1"/>
  <c r="R7" i="1"/>
  <c r="Q7" i="1"/>
  <c r="P7" i="1"/>
  <c r="O7" i="1"/>
  <c r="N7" i="1"/>
  <c r="M7" i="1"/>
  <c r="L7" i="1"/>
  <c r="AG6" i="1"/>
  <c r="R6" i="1"/>
  <c r="Q6" i="1"/>
  <c r="P6" i="1"/>
  <c r="O6" i="1"/>
  <c r="N6" i="1"/>
  <c r="M6" i="1"/>
  <c r="L6" i="1"/>
  <c r="AG5" i="1"/>
  <c r="R5" i="1"/>
  <c r="Q5" i="1"/>
  <c r="P5" i="1"/>
  <c r="O5" i="1"/>
  <c r="N5" i="1"/>
  <c r="M5" i="1"/>
  <c r="L5" i="1"/>
  <c r="AG4" i="1"/>
  <c r="R4" i="1"/>
  <c r="Q4" i="1"/>
  <c r="P4" i="1"/>
  <c r="O4" i="1"/>
  <c r="N4" i="1"/>
  <c r="M4" i="1"/>
  <c r="L4" i="1"/>
  <c r="AG3" i="1"/>
  <c r="R3" i="1"/>
  <c r="Q3" i="1"/>
  <c r="P3" i="1"/>
  <c r="O3" i="1"/>
  <c r="N3" i="1"/>
  <c r="M3" i="1"/>
  <c r="L3" i="1"/>
  <c r="Q25" i="1" l="1"/>
  <c r="AG25" i="1"/>
  <c r="O25" i="1"/>
  <c r="N25" i="1"/>
  <c r="R25" i="1"/>
</calcChain>
</file>

<file path=xl/sharedStrings.xml><?xml version="1.0" encoding="utf-8"?>
<sst xmlns="http://schemas.openxmlformats.org/spreadsheetml/2006/main" count="60" uniqueCount="45">
  <si>
    <t>Zinātniskā institūtcija</t>
  </si>
  <si>
    <t>Zinātniskā personāla PLE</t>
  </si>
  <si>
    <t>Zinātnes tehniskais un apkalpojošais personāls (PLE)</t>
  </si>
  <si>
    <t>Zinātniskie darbinieki (zinātniskais personāls, zinātnes tehniskais un apkalpojošais personāls)</t>
  </si>
  <si>
    <t>Kopā</t>
  </si>
  <si>
    <t>Kritēriju vērtības pret 1 Zinātniskā personāla PLE</t>
  </si>
  <si>
    <t>Attīstības koeficients</t>
  </si>
  <si>
    <t>Kopējais attīstības koeficienta piesaistītais finansējums</t>
  </si>
  <si>
    <t>2017.gada bāzes finansējums</t>
  </si>
  <si>
    <t>2016.gada janvāra zinātnes bāzes finansējums</t>
  </si>
  <si>
    <t>Bāzes finansējuma izmaiņas 2017.gadā pret iepriekšējo gadu</t>
  </si>
  <si>
    <t>E1.1. (Ietvarprogrammas un starptautisko projektu finansējums)</t>
  </si>
  <si>
    <t>E1.2. (VB konkursa kārtībā iegūtais finansējums)</t>
  </si>
  <si>
    <t>E1.3. (Līgumdarbi un ieņēmumi no int.īpaš. tiesību nodošanas fin.)</t>
  </si>
  <si>
    <t>E2.1. (WOS vai SCOPUS, ārvalstīs uzturētie patenti.)</t>
  </si>
  <si>
    <t>E2.2. (Zin.raksti starp. datubazes, LV patenti.)</t>
  </si>
  <si>
    <t>E3.1. (zin. personāla aizstāvētie promocijas darbi.)</t>
  </si>
  <si>
    <t>E3.2. (Zinātnē nodarbināto aizstāvētie Mg darbi.)</t>
  </si>
  <si>
    <t>Latvijas Universitāte</t>
  </si>
  <si>
    <t>Rīgas Tehniskā universitāte</t>
  </si>
  <si>
    <t>Latvijas Organiskās sintēzes institūts</t>
  </si>
  <si>
    <t>Rīgas Stradiņa universitāte</t>
  </si>
  <si>
    <t>Latvijas Biomedicīnas pētījumu un studiju centrs</t>
  </si>
  <si>
    <t>LU Cietvielu fizikas institūts</t>
  </si>
  <si>
    <t>Latvijas Lauksaimniecības universitāte</t>
  </si>
  <si>
    <t>Latvijas valsts Mežzinātnes institūts "Silava"</t>
  </si>
  <si>
    <t>Daugavpils Universitāte</t>
  </si>
  <si>
    <t>LU Matemātikas un informātikas institūts</t>
  </si>
  <si>
    <t>Latvijas Valsts koksnes ķīmijas institūts</t>
  </si>
  <si>
    <t>Pārtikas drošības, dzīvnieku veselības un vides zinātniskais institūts "BIOR"</t>
  </si>
  <si>
    <t>Agroresursu un ekonomikas institūts</t>
  </si>
  <si>
    <t>Elektronikas un datorzinātņu institūts</t>
  </si>
  <si>
    <t xml:space="preserve">Ventspils Augstskola </t>
  </si>
  <si>
    <t>Dārzkopības institūts</t>
  </si>
  <si>
    <t>Liepājas Universitāte</t>
  </si>
  <si>
    <t>Rīgas Pedagoģijas un izglītības vadības akadēmija</t>
  </si>
  <si>
    <t>Rēzeknes Tehnoloģiju akadēmija</t>
  </si>
  <si>
    <t>Vidzemes Augstskola</t>
  </si>
  <si>
    <t>Jāzepa Vītola Latvijas Mūzikas akadēmija</t>
  </si>
  <si>
    <t>Latvijas Mākslas akadēmija</t>
  </si>
  <si>
    <t>Izcilības finansējums "4" un "5" zinātniskajām institūcijām vai to struktūrvienībām</t>
  </si>
  <si>
    <t>Bāzes finansējums par zinātniskajai institūcijai pievienoto konsolidēto funkcionālo vienību – privāto tiesību juridisko personu zinātniskā personāla skaitu</t>
  </si>
  <si>
    <t>Bāzes finansējums pētnieciskā darba daļējai nodrošināšanai valsts dibināto augstskolu akadēmiskajam personālam – profesoriem, asociētajiem profesoriem un docentiem</t>
  </si>
  <si>
    <t>Kritērija atnestais finansējums 2017.gadā</t>
  </si>
  <si>
    <r>
      <t>Kopējais institūta darbībai aprēķinātais zinātnes bāzes finansējums 2017.gadā (</t>
    </r>
    <r>
      <rPr>
        <b/>
        <i/>
        <sz val="12"/>
        <color theme="0"/>
        <rFont val="Arial"/>
        <family val="2"/>
        <charset val="186"/>
      </rPr>
      <t>atlīdzība, uzturēšana, attīstības koeficients, izcilības finansējums, privātie konsolidētie ZI, akadēmiskais personāls</t>
    </r>
    <r>
      <rPr>
        <b/>
        <sz val="12"/>
        <color theme="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</si>
</sst>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0.0%"/>
    <numFmt numFmtId="166" formatCode="&quot;€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2"/>
      <color theme="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  <charset val="186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4" fontId="2" fillId="2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166" fontId="7" fillId="3" borderId="8" xfId="0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center" vertical="center"/>
    </xf>
    <xf numFmtId="166" fontId="6" fillId="0" borderId="9" xfId="1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166" fontId="7" fillId="3" borderId="11" xfId="0" applyNumberFormat="1" applyFont="1" applyFill="1" applyBorder="1" applyAlignment="1">
      <alignment horizontal="center" vertical="center"/>
    </xf>
    <xf numFmtId="166" fontId="8" fillId="0" borderId="11" xfId="0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/>
    </xf>
    <xf numFmtId="166" fontId="10" fillId="4" borderId="5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166" fontId="10" fillId="4" borderId="5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165" fontId="10" fillId="4" borderId="5" xfId="1" applyNumberFormat="1" applyFont="1" applyFill="1" applyBorder="1" applyAlignment="1">
      <alignment horizontal="center" vertical="center" wrapText="1"/>
    </xf>
    <xf numFmtId="166" fontId="9" fillId="4" borderId="6" xfId="1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zoomScale="70" zoomScaleNormal="70" workbookViewId="0">
      <pane xSplit="1" ySplit="2" topLeftCell="AA15" activePane="bottomRight" state="frozen"/>
      <selection pane="topRight" activeCell="B1" sqref="B1"/>
      <selection pane="bottomLeft" activeCell="A3" sqref="A3"/>
      <selection pane="bottomRight" activeCell="AE21" sqref="AE21"/>
    </sheetView>
  </sheetViews>
  <sheetFormatPr defaultRowHeight="15" x14ac:dyDescent="0.25"/>
  <cols>
    <col min="1" max="1" width="57.5703125" customWidth="1"/>
    <col min="2" max="4" width="20" customWidth="1"/>
    <col min="5" max="18" width="20.42578125" customWidth="1"/>
    <col min="19" max="25" width="16.5703125" customWidth="1"/>
    <col min="26" max="26" width="15.85546875" customWidth="1"/>
    <col min="27" max="28" width="19.42578125" customWidth="1"/>
    <col min="29" max="29" width="30.85546875" customWidth="1"/>
    <col min="30" max="30" width="33" customWidth="1"/>
    <col min="31" max="31" width="22.5703125" customWidth="1"/>
    <col min="32" max="32" width="29.7109375" customWidth="1"/>
    <col min="33" max="33" width="24.85546875" customWidth="1"/>
    <col min="34" max="34" width="46.28515625" customWidth="1"/>
  </cols>
  <sheetData>
    <row r="1" spans="1:34" ht="15.75" x14ac:dyDescent="0.25">
      <c r="A1" s="30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/>
      <c r="G1" s="28"/>
      <c r="H1" s="28"/>
      <c r="I1" s="28"/>
      <c r="J1" s="28"/>
      <c r="K1" s="28"/>
      <c r="L1" s="28" t="s">
        <v>5</v>
      </c>
      <c r="M1" s="28"/>
      <c r="N1" s="28"/>
      <c r="O1" s="28"/>
      <c r="P1" s="28"/>
      <c r="Q1" s="28"/>
      <c r="R1" s="28"/>
      <c r="S1" s="28" t="s">
        <v>43</v>
      </c>
      <c r="T1" s="28"/>
      <c r="U1" s="28"/>
      <c r="V1" s="28"/>
      <c r="W1" s="28"/>
      <c r="X1" s="28"/>
      <c r="Y1" s="28"/>
      <c r="Z1" s="28" t="s">
        <v>6</v>
      </c>
      <c r="AA1" s="28" t="s">
        <v>7</v>
      </c>
      <c r="AB1" s="28" t="s">
        <v>40</v>
      </c>
      <c r="AC1" s="28" t="s">
        <v>41</v>
      </c>
      <c r="AD1" s="28" t="s">
        <v>42</v>
      </c>
      <c r="AE1" s="34" t="s">
        <v>8</v>
      </c>
      <c r="AF1" s="28" t="s">
        <v>9</v>
      </c>
      <c r="AG1" s="28" t="s">
        <v>10</v>
      </c>
      <c r="AH1" s="32" t="s">
        <v>44</v>
      </c>
    </row>
    <row r="2" spans="1:34" ht="111" thickBot="1" x14ac:dyDescent="0.3">
      <c r="A2" s="31"/>
      <c r="B2" s="29"/>
      <c r="C2" s="29"/>
      <c r="D2" s="29"/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16</v>
      </c>
      <c r="Y2" s="1" t="s">
        <v>17</v>
      </c>
      <c r="Z2" s="29"/>
      <c r="AA2" s="29"/>
      <c r="AB2" s="29"/>
      <c r="AC2" s="29"/>
      <c r="AD2" s="29"/>
      <c r="AE2" s="35"/>
      <c r="AF2" s="29"/>
      <c r="AG2" s="29"/>
      <c r="AH2" s="33"/>
    </row>
    <row r="3" spans="1:34" ht="18.75" x14ac:dyDescent="0.25">
      <c r="A3" s="2" t="s">
        <v>18</v>
      </c>
      <c r="B3" s="3">
        <v>524.91999999999996</v>
      </c>
      <c r="C3" s="3">
        <v>363.76</v>
      </c>
      <c r="D3" s="3">
        <v>888.68</v>
      </c>
      <c r="E3" s="4">
        <v>3211561.29</v>
      </c>
      <c r="F3" s="4">
        <v>9298435</v>
      </c>
      <c r="G3" s="4">
        <v>2006652.05</v>
      </c>
      <c r="H3" s="5">
        <v>945</v>
      </c>
      <c r="I3" s="5">
        <v>661</v>
      </c>
      <c r="J3" s="5">
        <v>32</v>
      </c>
      <c r="K3" s="5">
        <v>53</v>
      </c>
      <c r="L3" s="4">
        <f>E3/$B3</f>
        <v>6118.1918959079485</v>
      </c>
      <c r="M3" s="4">
        <f t="shared" ref="M3:R18" si="0">F3/$B3</f>
        <v>17714.004038710664</v>
      </c>
      <c r="N3" s="4">
        <f t="shared" si="0"/>
        <v>3822.7768993370423</v>
      </c>
      <c r="O3" s="6">
        <f t="shared" si="0"/>
        <v>1.800274327516574</v>
      </c>
      <c r="P3" s="6">
        <f t="shared" si="0"/>
        <v>1.2592395031623866</v>
      </c>
      <c r="Q3" s="6">
        <f t="shared" si="0"/>
        <v>6.0961670349767585E-2</v>
      </c>
      <c r="R3" s="6">
        <f t="shared" si="0"/>
        <v>0.10096776651680257</v>
      </c>
      <c r="S3" s="4">
        <v>108185.3038323314</v>
      </c>
      <c r="T3" s="4">
        <v>80719.983628424525</v>
      </c>
      <c r="U3" s="4">
        <v>93056.959042051269</v>
      </c>
      <c r="V3" s="4">
        <v>165726.20648978127</v>
      </c>
      <c r="W3" s="4">
        <v>53753.40677512603</v>
      </c>
      <c r="X3" s="4">
        <v>137412.9251677627</v>
      </c>
      <c r="Y3" s="4">
        <v>57151.492884860709</v>
      </c>
      <c r="Z3" s="3">
        <v>1.1650828080656597</v>
      </c>
      <c r="AA3" s="4">
        <v>696006.27782033791</v>
      </c>
      <c r="AB3" s="4">
        <v>375520.11130786745</v>
      </c>
      <c r="AC3" s="4">
        <v>0</v>
      </c>
      <c r="AD3" s="4">
        <v>366715.755</v>
      </c>
      <c r="AE3" s="7">
        <v>5651391</v>
      </c>
      <c r="AF3" s="8">
        <v>4933462</v>
      </c>
      <c r="AG3" s="9">
        <f>(AE3-AF3)/AF3</f>
        <v>0.14552235326835394</v>
      </c>
      <c r="AH3" s="10">
        <v>11076130.089626404</v>
      </c>
    </row>
    <row r="4" spans="1:34" ht="18.75" x14ac:dyDescent="0.25">
      <c r="A4" s="11" t="s">
        <v>19</v>
      </c>
      <c r="B4" s="12">
        <v>337.06</v>
      </c>
      <c r="C4" s="12">
        <v>517.57000000000005</v>
      </c>
      <c r="D4" s="12">
        <v>854.63000000000011</v>
      </c>
      <c r="E4" s="13">
        <v>2942723.8</v>
      </c>
      <c r="F4" s="13">
        <v>4425406.03</v>
      </c>
      <c r="G4" s="13">
        <v>1850961.69</v>
      </c>
      <c r="H4" s="14">
        <v>1548</v>
      </c>
      <c r="I4" s="14">
        <v>2825</v>
      </c>
      <c r="J4" s="14">
        <v>34</v>
      </c>
      <c r="K4" s="14">
        <v>50</v>
      </c>
      <c r="L4" s="4">
        <f t="shared" ref="L4:R24" si="1">E4/$B4</f>
        <v>8730.5636978579478</v>
      </c>
      <c r="M4" s="4">
        <f t="shared" si="0"/>
        <v>13129.431050851481</v>
      </c>
      <c r="N4" s="4">
        <f t="shared" si="0"/>
        <v>5491.4902094582567</v>
      </c>
      <c r="O4" s="6">
        <f t="shared" si="0"/>
        <v>4.5926541268616861</v>
      </c>
      <c r="P4" s="6">
        <f t="shared" si="0"/>
        <v>8.3812970984394468</v>
      </c>
      <c r="Q4" s="6">
        <f t="shared" si="0"/>
        <v>0.10087224826440397</v>
      </c>
      <c r="R4" s="6">
        <f t="shared" si="0"/>
        <v>0.14834154156529994</v>
      </c>
      <c r="S4" s="13">
        <v>121321.68054085293</v>
      </c>
      <c r="T4" s="13">
        <v>36903.276907936081</v>
      </c>
      <c r="U4" s="13">
        <v>98778.857481938947</v>
      </c>
      <c r="V4" s="13">
        <v>334048.42490896763</v>
      </c>
      <c r="W4" s="13">
        <v>288881.47274802736</v>
      </c>
      <c r="X4" s="13">
        <v>182217.38698645405</v>
      </c>
      <c r="Y4" s="13">
        <v>66411.714345544184</v>
      </c>
      <c r="Z4" s="12">
        <v>1.3406147646479614</v>
      </c>
      <c r="AA4" s="4">
        <v>1128562.8139197212</v>
      </c>
      <c r="AB4" s="4">
        <v>0</v>
      </c>
      <c r="AC4" s="4">
        <v>0</v>
      </c>
      <c r="AD4" s="4">
        <v>302686.02</v>
      </c>
      <c r="AE4" s="15">
        <v>4744560</v>
      </c>
      <c r="AF4" s="16">
        <v>4062109</v>
      </c>
      <c r="AG4" s="9">
        <f t="shared" ref="AG4:AG25" si="2">(AE4-AF4)/AF4</f>
        <v>0.1680041082107841</v>
      </c>
      <c r="AH4" s="17">
        <v>9652942.4092899989</v>
      </c>
    </row>
    <row r="5" spans="1:34" ht="18.75" x14ac:dyDescent="0.25">
      <c r="A5" s="11" t="s">
        <v>20</v>
      </c>
      <c r="B5" s="12">
        <v>183.43</v>
      </c>
      <c r="C5" s="12">
        <v>51.14</v>
      </c>
      <c r="D5" s="12">
        <v>234.57</v>
      </c>
      <c r="E5" s="13">
        <v>3971019.4</v>
      </c>
      <c r="F5" s="13">
        <v>2272159.6800000002</v>
      </c>
      <c r="G5" s="13">
        <v>1012986.2</v>
      </c>
      <c r="H5" s="14">
        <v>534</v>
      </c>
      <c r="I5" s="14">
        <v>88</v>
      </c>
      <c r="J5" s="14">
        <v>9</v>
      </c>
      <c r="K5" s="14">
        <v>6</v>
      </c>
      <c r="L5" s="4">
        <f t="shared" si="1"/>
        <v>21648.69105380799</v>
      </c>
      <c r="M5" s="4">
        <f t="shared" si="0"/>
        <v>12387.0668920024</v>
      </c>
      <c r="N5" s="4">
        <f t="shared" si="0"/>
        <v>5522.4674262661501</v>
      </c>
      <c r="O5" s="6">
        <f t="shared" si="0"/>
        <v>2.9111922804339527</v>
      </c>
      <c r="P5" s="6">
        <f t="shared" si="0"/>
        <v>0.47974704246851657</v>
      </c>
      <c r="Q5" s="6">
        <f t="shared" si="0"/>
        <v>4.9065038434280103E-2</v>
      </c>
      <c r="R5" s="6">
        <f t="shared" si="0"/>
        <v>3.2710025622853404E-2</v>
      </c>
      <c r="S5" s="13">
        <v>120185.65647054925</v>
      </c>
      <c r="T5" s="13">
        <v>13909.527359730104</v>
      </c>
      <c r="U5" s="13">
        <v>39685.496029906404</v>
      </c>
      <c r="V5" s="13">
        <v>84594.366884663672</v>
      </c>
      <c r="W5" s="13">
        <v>6606.1073225314822</v>
      </c>
      <c r="X5" s="13">
        <v>35409.119079846794</v>
      </c>
      <c r="Y5" s="13">
        <v>5850.4281854596466</v>
      </c>
      <c r="Z5" s="12">
        <v>1.2313533427517442</v>
      </c>
      <c r="AA5" s="4">
        <v>306240.70133268734</v>
      </c>
      <c r="AB5" s="4">
        <v>671099.51302807999</v>
      </c>
      <c r="AC5" s="4">
        <v>0</v>
      </c>
      <c r="AD5" s="4">
        <v>0</v>
      </c>
      <c r="AE5" s="15">
        <v>2301033</v>
      </c>
      <c r="AF5" s="16">
        <v>2238995</v>
      </c>
      <c r="AG5" s="9">
        <f t="shared" si="2"/>
        <v>2.7707967190636871E-2</v>
      </c>
      <c r="AH5" s="17">
        <v>4102149.7760060993</v>
      </c>
    </row>
    <row r="6" spans="1:34" ht="18.75" x14ac:dyDescent="0.25">
      <c r="A6" s="11" t="s">
        <v>21</v>
      </c>
      <c r="B6" s="18">
        <v>80.75</v>
      </c>
      <c r="C6" s="18">
        <v>91.24</v>
      </c>
      <c r="D6" s="12">
        <v>171.99</v>
      </c>
      <c r="E6" s="13">
        <v>521502.4</v>
      </c>
      <c r="F6" s="13">
        <v>1455622.82</v>
      </c>
      <c r="G6" s="13">
        <v>362983.185</v>
      </c>
      <c r="H6" s="14">
        <v>321</v>
      </c>
      <c r="I6" s="14">
        <v>732</v>
      </c>
      <c r="J6" s="19">
        <v>7</v>
      </c>
      <c r="K6" s="19">
        <v>7</v>
      </c>
      <c r="L6" s="4">
        <f t="shared" si="1"/>
        <v>6458.2340557275547</v>
      </c>
      <c r="M6" s="4">
        <f t="shared" si="0"/>
        <v>18026.28879256966</v>
      </c>
      <c r="N6" s="4">
        <f t="shared" si="0"/>
        <v>4495.1478018575854</v>
      </c>
      <c r="O6" s="6">
        <f t="shared" si="0"/>
        <v>3.975232198142415</v>
      </c>
      <c r="P6" s="6">
        <f t="shared" si="0"/>
        <v>9.0650154798761609</v>
      </c>
      <c r="Q6" s="6">
        <f t="shared" si="0"/>
        <v>8.6687306501547989E-2</v>
      </c>
      <c r="R6" s="6">
        <f t="shared" si="0"/>
        <v>8.6687306501547989E-2</v>
      </c>
      <c r="S6" s="13">
        <v>19655.172056624902</v>
      </c>
      <c r="T6" s="13">
        <v>11096.660187782441</v>
      </c>
      <c r="U6" s="13">
        <v>17708.619164217769</v>
      </c>
      <c r="V6" s="13">
        <v>63324.989589775934</v>
      </c>
      <c r="W6" s="13">
        <v>68429.590501896106</v>
      </c>
      <c r="X6" s="13">
        <v>34295.770174082354</v>
      </c>
      <c r="Y6" s="13">
        <v>8499.7147210601743</v>
      </c>
      <c r="Z6" s="12">
        <v>1.3073237609498405</v>
      </c>
      <c r="AA6" s="4">
        <v>223010.51639543968</v>
      </c>
      <c r="AB6" s="4">
        <v>0</v>
      </c>
      <c r="AC6" s="4">
        <v>0</v>
      </c>
      <c r="AD6" s="4">
        <v>242536.875</v>
      </c>
      <c r="AE6" s="15">
        <v>1191201</v>
      </c>
      <c r="AF6" s="16">
        <v>937297</v>
      </c>
      <c r="AG6" s="9">
        <f t="shared" si="2"/>
        <v>0.27088958995921253</v>
      </c>
      <c r="AH6" s="17">
        <v>2239498.0133924568</v>
      </c>
    </row>
    <row r="7" spans="1:34" ht="18.75" x14ac:dyDescent="0.25">
      <c r="A7" s="11" t="s">
        <v>22</v>
      </c>
      <c r="B7" s="12">
        <v>90.83</v>
      </c>
      <c r="C7" s="12">
        <v>27.19</v>
      </c>
      <c r="D7" s="12">
        <v>118.02</v>
      </c>
      <c r="E7" s="13">
        <v>488563</v>
      </c>
      <c r="F7" s="13">
        <v>2892363.12</v>
      </c>
      <c r="G7" s="13">
        <v>84036</v>
      </c>
      <c r="H7" s="14">
        <v>171</v>
      </c>
      <c r="I7" s="14">
        <v>30</v>
      </c>
      <c r="J7" s="14">
        <v>8</v>
      </c>
      <c r="K7" s="14">
        <v>9</v>
      </c>
      <c r="L7" s="4">
        <f t="shared" si="1"/>
        <v>5378.8726191786855</v>
      </c>
      <c r="M7" s="4">
        <f t="shared" si="0"/>
        <v>31843.698337553673</v>
      </c>
      <c r="N7" s="4">
        <f t="shared" si="0"/>
        <v>925.20092480458004</v>
      </c>
      <c r="O7" s="6">
        <f t="shared" si="0"/>
        <v>1.8826378949686227</v>
      </c>
      <c r="P7" s="6">
        <f t="shared" si="0"/>
        <v>0.33028734999449522</v>
      </c>
      <c r="Q7" s="6">
        <f t="shared" si="0"/>
        <v>8.8076626665198721E-2</v>
      </c>
      <c r="R7" s="6">
        <f t="shared" si="0"/>
        <v>9.9086204998348568E-2</v>
      </c>
      <c r="S7" s="13">
        <v>14874.280448910713</v>
      </c>
      <c r="T7" s="13">
        <v>17811.114689402159</v>
      </c>
      <c r="U7" s="13">
        <v>3311.7566501445199</v>
      </c>
      <c r="V7" s="13">
        <v>27249.658159486542</v>
      </c>
      <c r="W7" s="13">
        <v>2265.4212410131058</v>
      </c>
      <c r="X7" s="13">
        <v>31661.199232502146</v>
      </c>
      <c r="Y7" s="13">
        <v>8827.6208645132974</v>
      </c>
      <c r="Z7" s="12">
        <v>1.1607678973766045</v>
      </c>
      <c r="AA7" s="4">
        <v>106001.05128597248</v>
      </c>
      <c r="AB7" s="4">
        <v>332311.88337971159</v>
      </c>
      <c r="AC7" s="4">
        <v>0</v>
      </c>
      <c r="AD7" s="4">
        <v>0</v>
      </c>
      <c r="AE7" s="15">
        <v>1097655</v>
      </c>
      <c r="AF7" s="16">
        <v>934538</v>
      </c>
      <c r="AG7" s="9">
        <f t="shared" si="2"/>
        <v>0.17454292923348222</v>
      </c>
      <c r="AH7" s="17">
        <v>1943378.4458239342</v>
      </c>
    </row>
    <row r="8" spans="1:34" ht="18.75" x14ac:dyDescent="0.25">
      <c r="A8" s="11" t="s">
        <v>23</v>
      </c>
      <c r="B8" s="12">
        <v>76.61</v>
      </c>
      <c r="C8" s="12">
        <v>34.29</v>
      </c>
      <c r="D8" s="12">
        <v>110.9</v>
      </c>
      <c r="E8" s="13">
        <v>950729</v>
      </c>
      <c r="F8" s="13">
        <v>1380014.98</v>
      </c>
      <c r="G8" s="13">
        <v>258997.78</v>
      </c>
      <c r="H8" s="14">
        <v>354</v>
      </c>
      <c r="I8" s="14">
        <v>51</v>
      </c>
      <c r="J8" s="14">
        <v>8</v>
      </c>
      <c r="K8" s="14">
        <v>17</v>
      </c>
      <c r="L8" s="4">
        <f t="shared" si="1"/>
        <v>12409.985641561154</v>
      </c>
      <c r="M8" s="4">
        <f t="shared" si="0"/>
        <v>18013.509724579035</v>
      </c>
      <c r="N8" s="4">
        <f t="shared" si="0"/>
        <v>3380.7307140060043</v>
      </c>
      <c r="O8" s="6">
        <f t="shared" si="0"/>
        <v>4.6208066832006267</v>
      </c>
      <c r="P8" s="6">
        <f t="shared" si="0"/>
        <v>0.66570943741025979</v>
      </c>
      <c r="Q8" s="6">
        <f t="shared" si="0"/>
        <v>0.10442500978984467</v>
      </c>
      <c r="R8" s="6">
        <f t="shared" si="0"/>
        <v>0.22190314580341991</v>
      </c>
      <c r="S8" s="13">
        <v>30174.234798998561</v>
      </c>
      <c r="T8" s="13">
        <v>8859.0309251773215</v>
      </c>
      <c r="U8" s="13">
        <v>10640.283963529531</v>
      </c>
      <c r="V8" s="13">
        <v>58807.449232985404</v>
      </c>
      <c r="W8" s="13">
        <v>4014.7824938261974</v>
      </c>
      <c r="X8" s="13">
        <v>33005.893408915821</v>
      </c>
      <c r="Y8" s="13">
        <v>17382.579190209097</v>
      </c>
      <c r="Z8" s="12">
        <v>1.2809622564966356</v>
      </c>
      <c r="AA8" s="4">
        <v>162884.25401364194</v>
      </c>
      <c r="AB8" s="4">
        <v>280286.39640779153</v>
      </c>
      <c r="AC8" s="4">
        <v>0</v>
      </c>
      <c r="AD8" s="4">
        <v>0</v>
      </c>
      <c r="AE8" s="15">
        <v>1022908</v>
      </c>
      <c r="AF8" s="16">
        <v>864177</v>
      </c>
      <c r="AG8" s="9">
        <f t="shared" si="2"/>
        <v>0.18367880654078966</v>
      </c>
      <c r="AH8" s="17">
        <v>1843522.9769108468</v>
      </c>
    </row>
    <row r="9" spans="1:34" ht="18.75" x14ac:dyDescent="0.25">
      <c r="A9" s="11" t="s">
        <v>24</v>
      </c>
      <c r="B9" s="12">
        <v>64.150000000000006</v>
      </c>
      <c r="C9" s="12">
        <v>110.29</v>
      </c>
      <c r="D9" s="12">
        <v>174.44</v>
      </c>
      <c r="E9" s="13">
        <v>557810.85</v>
      </c>
      <c r="F9" s="13">
        <v>1158096.1499999999</v>
      </c>
      <c r="G9" s="13">
        <v>798407.74</v>
      </c>
      <c r="H9" s="14">
        <v>526</v>
      </c>
      <c r="I9" s="14">
        <v>740</v>
      </c>
      <c r="J9" s="14">
        <v>2</v>
      </c>
      <c r="K9" s="14">
        <v>1</v>
      </c>
      <c r="L9" s="4">
        <f t="shared" si="1"/>
        <v>8695.4146531566621</v>
      </c>
      <c r="M9" s="4">
        <f t="shared" si="0"/>
        <v>18052.940763834758</v>
      </c>
      <c r="N9" s="4">
        <f t="shared" si="0"/>
        <v>12445.950740452065</v>
      </c>
      <c r="O9" s="6">
        <f t="shared" si="0"/>
        <v>8.1995323460639113</v>
      </c>
      <c r="P9" s="6">
        <f t="shared" si="0"/>
        <v>11.535463756819953</v>
      </c>
      <c r="Q9" s="6">
        <f t="shared" si="0"/>
        <v>3.1176929072486356E-2</v>
      </c>
      <c r="R9" s="6">
        <f t="shared" si="0"/>
        <v>1.5588464536243178E-2</v>
      </c>
      <c r="S9" s="13">
        <v>23891.088939421359</v>
      </c>
      <c r="T9" s="13">
        <v>10032.669328101898</v>
      </c>
      <c r="U9" s="13">
        <v>44264.073544160841</v>
      </c>
      <c r="V9" s="13">
        <v>117919.13586169959</v>
      </c>
      <c r="W9" s="13">
        <v>78612.757241133077</v>
      </c>
      <c r="X9" s="13">
        <v>11135.275460604247</v>
      </c>
      <c r="Y9" s="13">
        <v>1379.8591528217585</v>
      </c>
      <c r="Z9" s="12">
        <v>1.4384553392221959</v>
      </c>
      <c r="AA9" s="4">
        <v>287234.85952794278</v>
      </c>
      <c r="AB9" s="4">
        <v>0</v>
      </c>
      <c r="AC9" s="4">
        <v>0</v>
      </c>
      <c r="AD9" s="4">
        <v>31044.720000000001</v>
      </c>
      <c r="AE9" s="15">
        <v>973386</v>
      </c>
      <c r="AF9" s="16">
        <v>747786</v>
      </c>
      <c r="AG9" s="9">
        <f t="shared" si="2"/>
        <v>0.30169059062352066</v>
      </c>
      <c r="AH9" s="17">
        <v>2014696.426107039</v>
      </c>
    </row>
    <row r="10" spans="1:34" ht="18.75" x14ac:dyDescent="0.25">
      <c r="A10" s="11" t="s">
        <v>25</v>
      </c>
      <c r="B10" s="12">
        <v>92.91</v>
      </c>
      <c r="C10" s="12">
        <v>72.3</v>
      </c>
      <c r="D10" s="12">
        <v>165.20999999999998</v>
      </c>
      <c r="E10" s="13">
        <v>76352</v>
      </c>
      <c r="F10" s="13">
        <v>1671874.22</v>
      </c>
      <c r="G10" s="13">
        <v>2053677.23</v>
      </c>
      <c r="H10" s="14">
        <v>171</v>
      </c>
      <c r="I10" s="14">
        <v>217</v>
      </c>
      <c r="J10" s="14">
        <v>1</v>
      </c>
      <c r="K10" s="14">
        <v>8</v>
      </c>
      <c r="L10" s="4">
        <f t="shared" si="1"/>
        <v>821.78452265633416</v>
      </c>
      <c r="M10" s="4">
        <f t="shared" si="0"/>
        <v>17994.556237218814</v>
      </c>
      <c r="N10" s="4">
        <f t="shared" si="0"/>
        <v>22103.941771606933</v>
      </c>
      <c r="O10" s="6">
        <f t="shared" si="0"/>
        <v>1.8404907975460123</v>
      </c>
      <c r="P10" s="6">
        <f t="shared" si="0"/>
        <v>2.3355935851899687</v>
      </c>
      <c r="Q10" s="6">
        <f t="shared" si="0"/>
        <v>1.0763104079216447E-2</v>
      </c>
      <c r="R10" s="6">
        <f t="shared" si="0"/>
        <v>8.6104832633731573E-2</v>
      </c>
      <c r="S10" s="13">
        <v>2643.4206023274573</v>
      </c>
      <c r="T10" s="13">
        <v>11707.72052579867</v>
      </c>
      <c r="U10" s="13">
        <v>92035.567276017115</v>
      </c>
      <c r="V10" s="13">
        <v>30987.855307336595</v>
      </c>
      <c r="W10" s="13">
        <v>18634.507035930736</v>
      </c>
      <c r="X10" s="13">
        <v>4500.5732499986134</v>
      </c>
      <c r="Y10" s="13">
        <v>8923.2202133501469</v>
      </c>
      <c r="Z10" s="12">
        <v>1.2209139825727926</v>
      </c>
      <c r="AA10" s="4">
        <v>169432.86421075932</v>
      </c>
      <c r="AB10" s="4">
        <v>0</v>
      </c>
      <c r="AC10" s="4">
        <v>0</v>
      </c>
      <c r="AD10" s="4">
        <v>0</v>
      </c>
      <c r="AE10" s="15">
        <v>936396</v>
      </c>
      <c r="AF10" s="16">
        <v>903039</v>
      </c>
      <c r="AG10" s="9">
        <f t="shared" si="2"/>
        <v>3.6938603980558982E-2</v>
      </c>
      <c r="AH10" s="17">
        <v>1971136.8167898024</v>
      </c>
    </row>
    <row r="11" spans="1:34" ht="18.75" x14ac:dyDescent="0.25">
      <c r="A11" s="11" t="s">
        <v>26</v>
      </c>
      <c r="B11" s="12">
        <v>45.873991975927794</v>
      </c>
      <c r="C11" s="12">
        <v>79.08</v>
      </c>
      <c r="D11" s="12">
        <v>124.95399197592779</v>
      </c>
      <c r="E11" s="13">
        <v>298090</v>
      </c>
      <c r="F11" s="13">
        <v>791699</v>
      </c>
      <c r="G11" s="13">
        <v>0</v>
      </c>
      <c r="H11" s="14">
        <v>176</v>
      </c>
      <c r="I11" s="14">
        <v>62</v>
      </c>
      <c r="J11" s="14">
        <v>3</v>
      </c>
      <c r="K11" s="14">
        <v>3</v>
      </c>
      <c r="L11" s="4">
        <f t="shared" si="1"/>
        <v>6498.0174421363117</v>
      </c>
      <c r="M11" s="4">
        <f t="shared" si="0"/>
        <v>17258.123086725067</v>
      </c>
      <c r="N11" s="4">
        <f t="shared" si="0"/>
        <v>0</v>
      </c>
      <c r="O11" s="6">
        <f t="shared" si="0"/>
        <v>3.8365965641785729</v>
      </c>
      <c r="P11" s="6">
        <f t="shared" si="0"/>
        <v>1.3515283351083609</v>
      </c>
      <c r="Q11" s="6">
        <f t="shared" si="0"/>
        <v>6.5396532343952943E-2</v>
      </c>
      <c r="R11" s="6">
        <f t="shared" si="0"/>
        <v>6.5396532343952943E-2</v>
      </c>
      <c r="S11" s="13">
        <v>12779.184180411296</v>
      </c>
      <c r="T11" s="13">
        <v>6864.9710758526053</v>
      </c>
      <c r="U11" s="13">
        <v>0</v>
      </c>
      <c r="V11" s="13">
        <v>39492.801871641626</v>
      </c>
      <c r="W11" s="13">
        <v>6592.6456523237939</v>
      </c>
      <c r="X11" s="13">
        <v>16718.563492436639</v>
      </c>
      <c r="Y11" s="13">
        <v>4143.4561612216412</v>
      </c>
      <c r="Z11" s="12">
        <v>1.1846662311056375</v>
      </c>
      <c r="AA11" s="4">
        <v>86591.622433887591</v>
      </c>
      <c r="AB11" s="4">
        <v>99258.189982291922</v>
      </c>
      <c r="AC11" s="4">
        <v>0</v>
      </c>
      <c r="AD11" s="4">
        <v>172686.255</v>
      </c>
      <c r="AE11" s="15">
        <v>827445</v>
      </c>
      <c r="AF11" s="16">
        <v>667273</v>
      </c>
      <c r="AG11" s="9">
        <f t="shared" si="2"/>
        <v>0.24003968390748615</v>
      </c>
      <c r="AH11" s="17">
        <v>1441286.7311763943</v>
      </c>
    </row>
    <row r="12" spans="1:34" ht="18.75" x14ac:dyDescent="0.25">
      <c r="A12" s="11" t="s">
        <v>27</v>
      </c>
      <c r="B12" s="12">
        <v>59</v>
      </c>
      <c r="C12" s="12">
        <v>74.78</v>
      </c>
      <c r="D12" s="12">
        <v>133.78</v>
      </c>
      <c r="E12" s="13">
        <v>337627</v>
      </c>
      <c r="F12" s="13">
        <v>2295415</v>
      </c>
      <c r="G12" s="13">
        <v>1300724.77</v>
      </c>
      <c r="H12" s="14">
        <v>146</v>
      </c>
      <c r="I12" s="14">
        <v>97</v>
      </c>
      <c r="J12" s="14">
        <v>2</v>
      </c>
      <c r="K12" s="14">
        <v>0</v>
      </c>
      <c r="L12" s="4">
        <f t="shared" si="1"/>
        <v>5722.4915254237285</v>
      </c>
      <c r="M12" s="4">
        <f t="shared" si="0"/>
        <v>38905.338983050846</v>
      </c>
      <c r="N12" s="4">
        <f t="shared" si="0"/>
        <v>22046.182542372881</v>
      </c>
      <c r="O12" s="6">
        <f t="shared" si="0"/>
        <v>2.4745762711864407</v>
      </c>
      <c r="P12" s="6">
        <f t="shared" si="0"/>
        <v>1.6440677966101696</v>
      </c>
      <c r="Q12" s="6">
        <f t="shared" si="0"/>
        <v>3.3898305084745763E-2</v>
      </c>
      <c r="R12" s="6">
        <f t="shared" si="0"/>
        <v>0</v>
      </c>
      <c r="S12" s="13">
        <v>13130.078518172235</v>
      </c>
      <c r="T12" s="13">
        <v>18055.697148843061</v>
      </c>
      <c r="U12" s="13">
        <v>65477.669999919483</v>
      </c>
      <c r="V12" s="13">
        <v>29718.888689538708</v>
      </c>
      <c r="W12" s="13">
        <v>9356.5169611109686</v>
      </c>
      <c r="X12" s="13">
        <v>10110.721100208912</v>
      </c>
      <c r="Y12" s="13">
        <v>0</v>
      </c>
      <c r="Z12" s="12">
        <v>1.2665979838329453</v>
      </c>
      <c r="AA12" s="4">
        <v>145849.57241779336</v>
      </c>
      <c r="AB12" s="4">
        <v>0</v>
      </c>
      <c r="AC12" s="4">
        <v>0</v>
      </c>
      <c r="AD12" s="4">
        <v>0</v>
      </c>
      <c r="AE12" s="15">
        <v>692926</v>
      </c>
      <c r="AF12" s="16">
        <v>722496</v>
      </c>
      <c r="AG12" s="9">
        <f t="shared" si="2"/>
        <v>-4.0927562228718219E-2</v>
      </c>
      <c r="AH12" s="17">
        <v>1458627.3303011504</v>
      </c>
    </row>
    <row r="13" spans="1:34" ht="18.75" x14ac:dyDescent="0.25">
      <c r="A13" s="11" t="s">
        <v>28</v>
      </c>
      <c r="B13" s="12">
        <v>53.41</v>
      </c>
      <c r="C13" s="12">
        <v>27.83</v>
      </c>
      <c r="D13" s="12">
        <v>81.239999999999995</v>
      </c>
      <c r="E13" s="13">
        <v>287643.7</v>
      </c>
      <c r="F13" s="13">
        <v>1190183.5</v>
      </c>
      <c r="G13" s="13">
        <v>180405.39</v>
      </c>
      <c r="H13" s="14">
        <v>124</v>
      </c>
      <c r="I13" s="14">
        <v>111</v>
      </c>
      <c r="J13" s="14">
        <v>1</v>
      </c>
      <c r="K13" s="14">
        <v>2</v>
      </c>
      <c r="L13" s="4">
        <f t="shared" si="1"/>
        <v>5385.5776071896653</v>
      </c>
      <c r="M13" s="4">
        <f t="shared" si="0"/>
        <v>22283.907507957312</v>
      </c>
      <c r="N13" s="4">
        <f t="shared" si="0"/>
        <v>3377.7455532671788</v>
      </c>
      <c r="O13" s="6">
        <f t="shared" si="0"/>
        <v>2.3216626099981279</v>
      </c>
      <c r="P13" s="6">
        <f t="shared" si="0"/>
        <v>2.0782624976596145</v>
      </c>
      <c r="Q13" s="6">
        <f t="shared" si="0"/>
        <v>1.872308556450103E-2</v>
      </c>
      <c r="R13" s="6">
        <f t="shared" si="0"/>
        <v>3.7446171129002059E-2</v>
      </c>
      <c r="S13" s="13">
        <v>9313.5743420317995</v>
      </c>
      <c r="T13" s="13">
        <v>7794.6808363991395</v>
      </c>
      <c r="U13" s="13">
        <v>7561.1643954417314</v>
      </c>
      <c r="V13" s="13">
        <v>21015.162878800591</v>
      </c>
      <c r="W13" s="13">
        <v>8914.4965114912175</v>
      </c>
      <c r="X13" s="13">
        <v>4209.0443388455978</v>
      </c>
      <c r="Y13" s="13">
        <v>2086.3025350873704</v>
      </c>
      <c r="Z13" s="12">
        <v>1.1476819126844937</v>
      </c>
      <c r="AA13" s="4">
        <v>60894.42583809745</v>
      </c>
      <c r="AB13" s="4">
        <v>195406.55831014417</v>
      </c>
      <c r="AC13" s="4">
        <v>0</v>
      </c>
      <c r="AD13" s="4">
        <v>0</v>
      </c>
      <c r="AE13" s="15">
        <v>668636</v>
      </c>
      <c r="AF13" s="16">
        <v>527530</v>
      </c>
      <c r="AG13" s="9">
        <f t="shared" si="2"/>
        <v>0.26748431368832104</v>
      </c>
      <c r="AH13" s="17">
        <v>1191566.3852102354</v>
      </c>
    </row>
    <row r="14" spans="1:34" ht="30" x14ac:dyDescent="0.25">
      <c r="A14" s="11" t="s">
        <v>29</v>
      </c>
      <c r="B14" s="12">
        <v>40.47</v>
      </c>
      <c r="C14" s="12">
        <v>54.06</v>
      </c>
      <c r="D14" s="12">
        <v>94.53</v>
      </c>
      <c r="E14" s="13">
        <v>150075.66</v>
      </c>
      <c r="F14" s="13">
        <v>4293574.03</v>
      </c>
      <c r="G14" s="13">
        <v>134135.91</v>
      </c>
      <c r="H14" s="14">
        <v>76</v>
      </c>
      <c r="I14" s="14">
        <v>72</v>
      </c>
      <c r="J14" s="14">
        <v>1</v>
      </c>
      <c r="K14" s="14">
        <v>5</v>
      </c>
      <c r="L14" s="4">
        <f t="shared" si="1"/>
        <v>3708.3187546330619</v>
      </c>
      <c r="M14" s="4">
        <f t="shared" si="0"/>
        <v>106092.7608104769</v>
      </c>
      <c r="N14" s="4">
        <f t="shared" si="0"/>
        <v>3314.4529280948855</v>
      </c>
      <c r="O14" s="6">
        <f t="shared" si="0"/>
        <v>1.8779342723004695</v>
      </c>
      <c r="P14" s="6">
        <f t="shared" si="0"/>
        <v>1.7790956263899185</v>
      </c>
      <c r="Q14" s="6">
        <f t="shared" si="0"/>
        <v>2.4709661477637757E-2</v>
      </c>
      <c r="R14" s="6">
        <f t="shared" si="0"/>
        <v>0.12354830738818878</v>
      </c>
      <c r="S14" s="13">
        <v>5925.8062173106882</v>
      </c>
      <c r="T14" s="13">
        <v>34290.911681364953</v>
      </c>
      <c r="U14" s="13">
        <v>6855.827725432312</v>
      </c>
      <c r="V14" s="13">
        <v>15707.256354876467</v>
      </c>
      <c r="W14" s="13">
        <v>7051.5079738250533</v>
      </c>
      <c r="X14" s="13">
        <v>5132.8569993356323</v>
      </c>
      <c r="Y14" s="13">
        <v>6360.5249243418066</v>
      </c>
      <c r="Z14" s="12">
        <v>1.2134449599035122</v>
      </c>
      <c r="AA14" s="4">
        <v>81324.691876486919</v>
      </c>
      <c r="AB14" s="4">
        <v>148064.09688843915</v>
      </c>
      <c r="AC14" s="4">
        <v>0</v>
      </c>
      <c r="AD14" s="4">
        <v>0</v>
      </c>
      <c r="AE14" s="15">
        <v>610399</v>
      </c>
      <c r="AF14" s="16">
        <v>399001</v>
      </c>
      <c r="AG14" s="9">
        <f t="shared" si="2"/>
        <v>0.52981822100696485</v>
      </c>
      <c r="AH14" s="17">
        <v>1121290.4475137447</v>
      </c>
    </row>
    <row r="15" spans="1:34" ht="18.75" x14ac:dyDescent="0.25">
      <c r="A15" s="11" t="s">
        <v>30</v>
      </c>
      <c r="B15" s="12">
        <v>45.830896162064441</v>
      </c>
      <c r="C15" s="12">
        <v>69.66</v>
      </c>
      <c r="D15" s="12">
        <v>115.49089616206444</v>
      </c>
      <c r="E15" s="13">
        <v>197123.05</v>
      </c>
      <c r="F15" s="13">
        <v>1220655.07</v>
      </c>
      <c r="G15" s="13">
        <v>421462.09</v>
      </c>
      <c r="H15" s="14">
        <v>139</v>
      </c>
      <c r="I15" s="14">
        <v>87</v>
      </c>
      <c r="J15" s="14">
        <v>1</v>
      </c>
      <c r="K15" s="14">
        <v>0</v>
      </c>
      <c r="L15" s="4">
        <f t="shared" si="1"/>
        <v>4301.0952546715516</v>
      </c>
      <c r="M15" s="4">
        <f t="shared" si="0"/>
        <v>26633.890502240967</v>
      </c>
      <c r="N15" s="4">
        <f t="shared" si="0"/>
        <v>9196.0255044904916</v>
      </c>
      <c r="O15" s="6">
        <f t="shared" si="0"/>
        <v>3.032888545501633</v>
      </c>
      <c r="P15" s="6">
        <f t="shared" si="0"/>
        <v>1.8982827586952666</v>
      </c>
      <c r="Q15" s="6">
        <f t="shared" si="0"/>
        <v>2.1819342053968582E-2</v>
      </c>
      <c r="R15" s="6">
        <f t="shared" si="0"/>
        <v>0</v>
      </c>
      <c r="S15" s="13">
        <v>8100.0910724683927</v>
      </c>
      <c r="T15" s="13">
        <v>10145.380596777975</v>
      </c>
      <c r="U15" s="13">
        <v>22417.576520842322</v>
      </c>
      <c r="V15" s="13">
        <v>29896.259058233671</v>
      </c>
      <c r="W15" s="13">
        <v>8867.1502172719502</v>
      </c>
      <c r="X15" s="13">
        <v>5341.6382533423121</v>
      </c>
      <c r="Y15" s="13">
        <v>0</v>
      </c>
      <c r="Z15" s="12">
        <v>1.1887797694781521</v>
      </c>
      <c r="AA15" s="4">
        <v>84768.095718936631</v>
      </c>
      <c r="AB15" s="4">
        <v>0</v>
      </c>
      <c r="AC15" s="4">
        <v>26546.034601278589</v>
      </c>
      <c r="AD15" s="4">
        <v>0</v>
      </c>
      <c r="AE15" s="15">
        <v>560346</v>
      </c>
      <c r="AF15" s="16">
        <v>557401</v>
      </c>
      <c r="AG15" s="9">
        <f t="shared" si="2"/>
        <v>5.2834494376579879E-3</v>
      </c>
      <c r="AH15" s="17">
        <v>1150207.8842698263</v>
      </c>
    </row>
    <row r="16" spans="1:34" ht="18.75" x14ac:dyDescent="0.25">
      <c r="A16" s="11" t="s">
        <v>31</v>
      </c>
      <c r="B16" s="12">
        <v>40.28</v>
      </c>
      <c r="C16" s="12">
        <v>21.11</v>
      </c>
      <c r="D16" s="12">
        <v>61.39</v>
      </c>
      <c r="E16" s="13">
        <v>181535.28</v>
      </c>
      <c r="F16" s="13">
        <v>869027.36</v>
      </c>
      <c r="G16" s="13">
        <v>152826.51</v>
      </c>
      <c r="H16" s="14">
        <v>92</v>
      </c>
      <c r="I16" s="14">
        <v>47</v>
      </c>
      <c r="J16" s="14">
        <v>0</v>
      </c>
      <c r="K16" s="14">
        <v>2</v>
      </c>
      <c r="L16" s="4">
        <f t="shared" si="1"/>
        <v>4506.8341608738829</v>
      </c>
      <c r="M16" s="4">
        <f t="shared" si="0"/>
        <v>21574.66137040715</v>
      </c>
      <c r="N16" s="4">
        <f t="shared" si="0"/>
        <v>3794.1040218470707</v>
      </c>
      <c r="O16" s="6">
        <f t="shared" si="0"/>
        <v>2.2840119165839123</v>
      </c>
      <c r="P16" s="6">
        <f t="shared" si="0"/>
        <v>1.166832174776564</v>
      </c>
      <c r="Q16" s="6">
        <f t="shared" si="0"/>
        <v>0</v>
      </c>
      <c r="R16" s="6">
        <f t="shared" si="0"/>
        <v>4.9652432969215489E-2</v>
      </c>
      <c r="S16" s="13">
        <v>5882.6837199623715</v>
      </c>
      <c r="T16" s="13">
        <v>5696.0107815063648</v>
      </c>
      <c r="U16" s="13">
        <v>6410.483817848024</v>
      </c>
      <c r="V16" s="13">
        <v>15604.571357186114</v>
      </c>
      <c r="W16" s="13">
        <v>3777.6754121852241</v>
      </c>
      <c r="X16" s="13">
        <v>0</v>
      </c>
      <c r="Y16" s="13">
        <v>2087.9987134204848</v>
      </c>
      <c r="Z16" s="12">
        <v>1.1267887391100926</v>
      </c>
      <c r="AA16" s="4">
        <v>39459.423802108584</v>
      </c>
      <c r="AB16" s="4">
        <v>147368.96028332913</v>
      </c>
      <c r="AC16" s="4">
        <v>0</v>
      </c>
      <c r="AD16" s="4">
        <v>0</v>
      </c>
      <c r="AE16" s="15">
        <v>498050</v>
      </c>
      <c r="AF16" s="16">
        <v>500251</v>
      </c>
      <c r="AG16" s="9">
        <f t="shared" si="2"/>
        <v>-4.3997913047650076E-3</v>
      </c>
      <c r="AH16" s="17">
        <v>885561.7675087325</v>
      </c>
    </row>
    <row r="17" spans="1:34" ht="18.75" x14ac:dyDescent="0.25">
      <c r="A17" s="11" t="s">
        <v>32</v>
      </c>
      <c r="B17" s="12">
        <v>22.52</v>
      </c>
      <c r="C17" s="12">
        <v>20.92</v>
      </c>
      <c r="D17" s="12">
        <v>43.44</v>
      </c>
      <c r="E17" s="13">
        <v>644341</v>
      </c>
      <c r="F17" s="13">
        <v>595183</v>
      </c>
      <c r="G17" s="13">
        <v>36058.49</v>
      </c>
      <c r="H17" s="14">
        <v>95</v>
      </c>
      <c r="I17" s="14">
        <v>178</v>
      </c>
      <c r="J17" s="14">
        <v>1</v>
      </c>
      <c r="K17" s="14">
        <v>5</v>
      </c>
      <c r="L17" s="4">
        <f t="shared" si="1"/>
        <v>28611.944937833039</v>
      </c>
      <c r="M17" s="4">
        <f t="shared" si="0"/>
        <v>26429.085257548846</v>
      </c>
      <c r="N17" s="4">
        <f t="shared" si="0"/>
        <v>1601.1762877442272</v>
      </c>
      <c r="O17" s="6">
        <f t="shared" si="0"/>
        <v>4.2184724689165192</v>
      </c>
      <c r="P17" s="6">
        <f t="shared" si="0"/>
        <v>7.9040852575488456</v>
      </c>
      <c r="Q17" s="6">
        <f t="shared" si="0"/>
        <v>4.4404973357015987E-2</v>
      </c>
      <c r="R17" s="6">
        <f t="shared" si="0"/>
        <v>0.22202486678507993</v>
      </c>
      <c r="S17" s="13">
        <v>23155.474714753687</v>
      </c>
      <c r="T17" s="13">
        <v>4326.2472204051228</v>
      </c>
      <c r="U17" s="13">
        <v>1677.3477521710483</v>
      </c>
      <c r="V17" s="13">
        <v>17869.44580487657</v>
      </c>
      <c r="W17" s="13">
        <v>15866.102150962384</v>
      </c>
      <c r="X17" s="13">
        <v>4671.5381936366593</v>
      </c>
      <c r="Y17" s="13">
        <v>5788.8686786884218</v>
      </c>
      <c r="Z17" s="12">
        <v>1.3801521260218701</v>
      </c>
      <c r="AA17" s="4">
        <v>73355.024515493889</v>
      </c>
      <c r="AB17" s="4">
        <v>64684.29041234505</v>
      </c>
      <c r="AC17" s="4">
        <v>36500.797576758057</v>
      </c>
      <c r="AD17" s="4">
        <v>5820.8850000000002</v>
      </c>
      <c r="AE17" s="15">
        <v>373323</v>
      </c>
      <c r="AF17" s="16">
        <v>323487</v>
      </c>
      <c r="AG17" s="9">
        <f t="shared" si="2"/>
        <v>0.15405874115497686</v>
      </c>
      <c r="AH17" s="17">
        <v>667610.57224249456</v>
      </c>
    </row>
    <row r="18" spans="1:34" ht="18.75" x14ac:dyDescent="0.25">
      <c r="A18" s="11" t="s">
        <v>33</v>
      </c>
      <c r="B18" s="12">
        <v>27.26</v>
      </c>
      <c r="C18" s="12">
        <v>23.75</v>
      </c>
      <c r="D18" s="12">
        <v>51.010000000000005</v>
      </c>
      <c r="E18" s="13">
        <v>0</v>
      </c>
      <c r="F18" s="13">
        <v>546627</v>
      </c>
      <c r="G18" s="13">
        <v>185888.34</v>
      </c>
      <c r="H18" s="14">
        <v>80</v>
      </c>
      <c r="I18" s="14">
        <v>66</v>
      </c>
      <c r="J18" s="14">
        <v>3</v>
      </c>
      <c r="K18" s="14">
        <v>0</v>
      </c>
      <c r="L18" s="4">
        <f t="shared" si="1"/>
        <v>0</v>
      </c>
      <c r="M18" s="4">
        <f t="shared" si="0"/>
        <v>20052.347762289068</v>
      </c>
      <c r="N18" s="4">
        <f t="shared" si="0"/>
        <v>6819.0880410858399</v>
      </c>
      <c r="O18" s="6">
        <f t="shared" si="0"/>
        <v>2.9347028613352895</v>
      </c>
      <c r="P18" s="6">
        <f t="shared" si="0"/>
        <v>2.4211298606016141</v>
      </c>
      <c r="Q18" s="6">
        <f t="shared" si="0"/>
        <v>0.11005135730007336</v>
      </c>
      <c r="R18" s="6">
        <f t="shared" si="0"/>
        <v>0</v>
      </c>
      <c r="S18" s="13">
        <v>0</v>
      </c>
      <c r="T18" s="13">
        <v>3917.647436544898</v>
      </c>
      <c r="U18" s="13">
        <v>8525.9185466758008</v>
      </c>
      <c r="V18" s="13">
        <v>14837.164800992696</v>
      </c>
      <c r="W18" s="13">
        <v>5800.5294282799823</v>
      </c>
      <c r="X18" s="13">
        <v>13818.299893601066</v>
      </c>
      <c r="Y18" s="13">
        <v>0</v>
      </c>
      <c r="Z18" s="12">
        <v>1.2036410866772946</v>
      </c>
      <c r="AA18" s="4">
        <v>46899.560106094446</v>
      </c>
      <c r="AB18" s="4">
        <v>0</v>
      </c>
      <c r="AC18" s="4">
        <v>33846.194116630199</v>
      </c>
      <c r="AD18" s="4">
        <v>0</v>
      </c>
      <c r="AE18" s="15">
        <v>311051</v>
      </c>
      <c r="AF18" s="16">
        <v>263458</v>
      </c>
      <c r="AG18" s="9">
        <f t="shared" si="2"/>
        <v>0.180647389716767</v>
      </c>
      <c r="AH18" s="17">
        <v>617368.71510858042</v>
      </c>
    </row>
    <row r="19" spans="1:34" ht="18.75" x14ac:dyDescent="0.25">
      <c r="A19" s="11" t="s">
        <v>34</v>
      </c>
      <c r="B19" s="12">
        <v>15.72</v>
      </c>
      <c r="C19" s="12">
        <v>14.15</v>
      </c>
      <c r="D19" s="12">
        <v>29.87</v>
      </c>
      <c r="E19" s="13">
        <v>0</v>
      </c>
      <c r="F19" s="13">
        <v>58887.7</v>
      </c>
      <c r="G19" s="13">
        <v>0</v>
      </c>
      <c r="H19" s="14">
        <v>42</v>
      </c>
      <c r="I19" s="14">
        <v>53</v>
      </c>
      <c r="J19" s="14">
        <v>1</v>
      </c>
      <c r="K19" s="14">
        <v>2</v>
      </c>
      <c r="L19" s="4">
        <f t="shared" si="1"/>
        <v>0</v>
      </c>
      <c r="M19" s="4">
        <f t="shared" si="1"/>
        <v>3746.0368956743</v>
      </c>
      <c r="N19" s="4">
        <f t="shared" si="1"/>
        <v>0</v>
      </c>
      <c r="O19" s="6">
        <f t="shared" si="1"/>
        <v>2.6717557251908395</v>
      </c>
      <c r="P19" s="6">
        <f t="shared" si="1"/>
        <v>3.3715012722646307</v>
      </c>
      <c r="Q19" s="6">
        <f t="shared" si="1"/>
        <v>6.3613231552162849E-2</v>
      </c>
      <c r="R19" s="6">
        <f t="shared" si="1"/>
        <v>0.1272264631043257</v>
      </c>
      <c r="S19" s="13">
        <v>0</v>
      </c>
      <c r="T19" s="13">
        <v>1931.0523641064249</v>
      </c>
      <c r="U19" s="13">
        <v>0</v>
      </c>
      <c r="V19" s="13">
        <v>5418.1962932264369</v>
      </c>
      <c r="W19" s="13">
        <v>2541.1109513043175</v>
      </c>
      <c r="X19" s="13">
        <v>1476.3868206410662</v>
      </c>
      <c r="Y19" s="13">
        <v>1272.9561076618074</v>
      </c>
      <c r="Z19" s="12">
        <v>1.1128428127722667</v>
      </c>
      <c r="AA19" s="4">
        <v>12639.702536940054</v>
      </c>
      <c r="AB19" s="4">
        <v>0</v>
      </c>
      <c r="AC19" s="4">
        <v>0</v>
      </c>
      <c r="AD19" s="4">
        <v>67910.324999999997</v>
      </c>
      <c r="AE19" s="15">
        <v>192562</v>
      </c>
      <c r="AF19" s="16">
        <v>126015</v>
      </c>
      <c r="AG19" s="9">
        <f t="shared" si="2"/>
        <v>0.52808792604055077</v>
      </c>
      <c r="AH19" s="17">
        <v>330304.40371314506</v>
      </c>
    </row>
    <row r="20" spans="1:34" ht="18.75" x14ac:dyDescent="0.25">
      <c r="A20" s="11" t="s">
        <v>35</v>
      </c>
      <c r="B20" s="12">
        <v>10.71</v>
      </c>
      <c r="C20" s="12">
        <v>4.12</v>
      </c>
      <c r="D20" s="12">
        <v>14.830000000000002</v>
      </c>
      <c r="E20" s="13">
        <v>230674</v>
      </c>
      <c r="F20" s="13">
        <v>10645</v>
      </c>
      <c r="G20" s="13">
        <v>0</v>
      </c>
      <c r="H20" s="14">
        <v>23</v>
      </c>
      <c r="I20" s="14">
        <v>191</v>
      </c>
      <c r="J20" s="14">
        <v>0</v>
      </c>
      <c r="K20" s="14">
        <v>1</v>
      </c>
      <c r="L20" s="4">
        <f t="shared" si="1"/>
        <v>21538.188608776843</v>
      </c>
      <c r="M20" s="4">
        <f t="shared" si="1"/>
        <v>993.9309056956115</v>
      </c>
      <c r="N20" s="4">
        <f t="shared" si="1"/>
        <v>0</v>
      </c>
      <c r="O20" s="6">
        <f t="shared" si="1"/>
        <v>2.1475256769374416</v>
      </c>
      <c r="P20" s="6">
        <f t="shared" si="1"/>
        <v>17.83380018674136</v>
      </c>
      <c r="Q20" s="6">
        <f t="shared" si="1"/>
        <v>0</v>
      </c>
      <c r="R20" s="6">
        <f t="shared" si="1"/>
        <v>9.3370681605975711E-2</v>
      </c>
      <c r="S20" s="13">
        <v>8262.0778013932941</v>
      </c>
      <c r="T20" s="13">
        <v>314.93670467356867</v>
      </c>
      <c r="U20" s="13">
        <v>0</v>
      </c>
      <c r="V20" s="13">
        <v>2676.9572469010823</v>
      </c>
      <c r="W20" s="13">
        <v>8262.0778013932941</v>
      </c>
      <c r="X20" s="13">
        <v>0</v>
      </c>
      <c r="Y20" s="13">
        <v>574.23755027190782</v>
      </c>
      <c r="Z20" s="12">
        <v>1.2917951767713227</v>
      </c>
      <c r="AA20" s="4">
        <v>20090.287104633146</v>
      </c>
      <c r="AB20" s="4">
        <v>0</v>
      </c>
      <c r="AC20" s="4">
        <v>0</v>
      </c>
      <c r="AD20" s="4">
        <v>75671.505000000005</v>
      </c>
      <c r="AE20" s="15">
        <v>164612</v>
      </c>
      <c r="AF20" s="16">
        <v>72627</v>
      </c>
      <c r="AG20" s="9">
        <f t="shared" si="2"/>
        <v>1.2665399920139893</v>
      </c>
      <c r="AH20" s="17">
        <v>262894.39622899576</v>
      </c>
    </row>
    <row r="21" spans="1:34" ht="18.75" x14ac:dyDescent="0.25">
      <c r="A21" s="11" t="s">
        <v>36</v>
      </c>
      <c r="B21" s="12">
        <v>10.36</v>
      </c>
      <c r="C21" s="12">
        <v>8.36</v>
      </c>
      <c r="D21" s="12">
        <v>18.72</v>
      </c>
      <c r="E21" s="13">
        <v>91426.4</v>
      </c>
      <c r="F21" s="13">
        <v>63884</v>
      </c>
      <c r="G21" s="13">
        <v>9922.52</v>
      </c>
      <c r="H21" s="14">
        <v>103</v>
      </c>
      <c r="I21" s="14">
        <v>94</v>
      </c>
      <c r="J21" s="14">
        <v>3</v>
      </c>
      <c r="K21" s="14">
        <v>0</v>
      </c>
      <c r="L21" s="4">
        <f t="shared" si="1"/>
        <v>8824.942084942084</v>
      </c>
      <c r="M21" s="4">
        <f t="shared" si="1"/>
        <v>6166.4092664092668</v>
      </c>
      <c r="N21" s="4">
        <f t="shared" si="1"/>
        <v>957.7722007722009</v>
      </c>
      <c r="O21" s="6">
        <f t="shared" si="1"/>
        <v>9.9420849420849429</v>
      </c>
      <c r="P21" s="6">
        <f t="shared" si="1"/>
        <v>9.0733590733590734</v>
      </c>
      <c r="Q21" s="6">
        <f t="shared" si="1"/>
        <v>0.28957528957528961</v>
      </c>
      <c r="R21" s="6">
        <f t="shared" si="1"/>
        <v>0</v>
      </c>
      <c r="S21" s="13">
        <v>3565.3992220452869</v>
      </c>
      <c r="T21" s="13">
        <v>2057.8590567605697</v>
      </c>
      <c r="U21" s="13">
        <v>2975.0093638981134</v>
      </c>
      <c r="V21" s="13">
        <v>13052.59119621207</v>
      </c>
      <c r="W21" s="13">
        <v>4427.205475777605</v>
      </c>
      <c r="X21" s="13">
        <v>4350.8637320706903</v>
      </c>
      <c r="Y21" s="13">
        <v>0</v>
      </c>
      <c r="Z21" s="12">
        <v>1.4196260318033322</v>
      </c>
      <c r="AA21" s="4">
        <v>30428.928046764337</v>
      </c>
      <c r="AB21" s="4">
        <v>0</v>
      </c>
      <c r="AC21" s="4">
        <v>0</v>
      </c>
      <c r="AD21" s="4">
        <v>32985.014999999999</v>
      </c>
      <c r="AE21" s="15">
        <v>135928</v>
      </c>
      <c r="AF21" s="16">
        <v>111828</v>
      </c>
      <c r="AG21" s="9">
        <f t="shared" si="2"/>
        <v>0.21550953249633364</v>
      </c>
      <c r="AH21" s="17">
        <v>249683.28308303619</v>
      </c>
    </row>
    <row r="22" spans="1:34" ht="18.75" x14ac:dyDescent="0.25">
      <c r="A22" s="11" t="s">
        <v>37</v>
      </c>
      <c r="B22" s="18">
        <v>11.91</v>
      </c>
      <c r="C22" s="18">
        <v>2.13</v>
      </c>
      <c r="D22" s="12">
        <v>14.04</v>
      </c>
      <c r="E22" s="13">
        <v>44143.8</v>
      </c>
      <c r="F22" s="13">
        <v>58778</v>
      </c>
      <c r="G22" s="13">
        <v>33365</v>
      </c>
      <c r="H22" s="14">
        <v>22</v>
      </c>
      <c r="I22" s="14">
        <v>38</v>
      </c>
      <c r="J22" s="19">
        <v>0</v>
      </c>
      <c r="K22" s="19">
        <v>4</v>
      </c>
      <c r="L22" s="4">
        <f t="shared" si="1"/>
        <v>3706.4483627204031</v>
      </c>
      <c r="M22" s="4">
        <f t="shared" si="1"/>
        <v>4935.1805205709488</v>
      </c>
      <c r="N22" s="4">
        <f t="shared" si="1"/>
        <v>2801.4273719563394</v>
      </c>
      <c r="O22" s="6">
        <f t="shared" si="1"/>
        <v>1.8471872376154492</v>
      </c>
      <c r="P22" s="6">
        <f t="shared" si="1"/>
        <v>3.1905961376994121</v>
      </c>
      <c r="Q22" s="6">
        <f t="shared" si="1"/>
        <v>0</v>
      </c>
      <c r="R22" s="6">
        <f t="shared" si="1"/>
        <v>0.33585222502099077</v>
      </c>
      <c r="S22" s="13">
        <v>1512.6643185120931</v>
      </c>
      <c r="T22" s="13">
        <v>1663.6985234377141</v>
      </c>
      <c r="U22" s="13">
        <v>8790.099363469275</v>
      </c>
      <c r="V22" s="13">
        <v>2449.7315386294263</v>
      </c>
      <c r="W22" s="13">
        <v>1572.6124990415578</v>
      </c>
      <c r="X22" s="13">
        <v>0</v>
      </c>
      <c r="Y22" s="13">
        <v>2197.5248408673187</v>
      </c>
      <c r="Z22" s="12">
        <v>1.248274750925404</v>
      </c>
      <c r="AA22" s="4">
        <v>18186.331083957386</v>
      </c>
      <c r="AB22" s="4">
        <v>0</v>
      </c>
      <c r="AC22" s="4">
        <v>0</v>
      </c>
      <c r="AD22" s="4">
        <v>29104.425000000003</v>
      </c>
      <c r="AE22" s="15">
        <v>120542</v>
      </c>
      <c r="AF22" s="16"/>
      <c r="AG22" s="9"/>
      <c r="AH22" s="17">
        <v>221581.92940607964</v>
      </c>
    </row>
    <row r="23" spans="1:34" ht="18.75" x14ac:dyDescent="0.25">
      <c r="A23" s="11" t="s">
        <v>38</v>
      </c>
      <c r="B23" s="18">
        <v>5.04</v>
      </c>
      <c r="C23" s="18">
        <v>1.19</v>
      </c>
      <c r="D23" s="12">
        <v>6.23</v>
      </c>
      <c r="E23" s="13">
        <v>0</v>
      </c>
      <c r="F23" s="13">
        <v>10825.81</v>
      </c>
      <c r="G23" s="13">
        <v>0</v>
      </c>
      <c r="H23" s="14">
        <v>1</v>
      </c>
      <c r="I23" s="14">
        <v>12</v>
      </c>
      <c r="J23" s="19">
        <v>1</v>
      </c>
      <c r="K23" s="19">
        <v>0</v>
      </c>
      <c r="L23" s="4">
        <f t="shared" si="1"/>
        <v>0</v>
      </c>
      <c r="M23" s="4">
        <f t="shared" si="1"/>
        <v>2147.9781746031745</v>
      </c>
      <c r="N23" s="4">
        <f t="shared" si="1"/>
        <v>0</v>
      </c>
      <c r="O23" s="6">
        <f t="shared" si="1"/>
        <v>0.1984126984126984</v>
      </c>
      <c r="P23" s="6">
        <f t="shared" si="1"/>
        <v>2.3809523809523809</v>
      </c>
      <c r="Q23" s="6">
        <f t="shared" si="1"/>
        <v>0.1984126984126984</v>
      </c>
      <c r="R23" s="6">
        <f t="shared" si="1"/>
        <v>0</v>
      </c>
      <c r="S23" s="13">
        <v>0</v>
      </c>
      <c r="T23" s="13">
        <v>310.27935546018932</v>
      </c>
      <c r="U23" s="13">
        <v>0</v>
      </c>
      <c r="V23" s="13">
        <v>112.75309348146787</v>
      </c>
      <c r="W23" s="13">
        <v>502.8657139307918</v>
      </c>
      <c r="X23" s="13">
        <v>1290.3965142879103</v>
      </c>
      <c r="Y23" s="13">
        <v>0</v>
      </c>
      <c r="Z23" s="12">
        <v>1.0706095651366387</v>
      </c>
      <c r="AA23" s="4">
        <v>2216.2946771603592</v>
      </c>
      <c r="AB23" s="4">
        <v>0</v>
      </c>
      <c r="AC23" s="4">
        <v>0</v>
      </c>
      <c r="AD23" s="4">
        <v>0</v>
      </c>
      <c r="AE23" s="15">
        <v>33604</v>
      </c>
      <c r="AF23" s="16">
        <v>11154</v>
      </c>
      <c r="AG23" s="9">
        <f t="shared" si="2"/>
        <v>2.012730858884705</v>
      </c>
      <c r="AH23" s="17">
        <v>70737.928958150791</v>
      </c>
    </row>
    <row r="24" spans="1:34" ht="18.75" x14ac:dyDescent="0.25">
      <c r="A24" s="11" t="s">
        <v>39</v>
      </c>
      <c r="B24" s="18">
        <v>5</v>
      </c>
      <c r="C24" s="18">
        <v>0</v>
      </c>
      <c r="D24" s="12">
        <v>5</v>
      </c>
      <c r="E24" s="13">
        <v>0</v>
      </c>
      <c r="F24" s="13">
        <v>49539</v>
      </c>
      <c r="G24" s="13">
        <v>0</v>
      </c>
      <c r="H24" s="14">
        <v>3</v>
      </c>
      <c r="I24" s="14">
        <v>21</v>
      </c>
      <c r="J24" s="19">
        <v>0</v>
      </c>
      <c r="K24" s="19">
        <v>0</v>
      </c>
      <c r="L24" s="4">
        <f t="shared" si="1"/>
        <v>0</v>
      </c>
      <c r="M24" s="4">
        <f t="shared" si="1"/>
        <v>9907.7999999999993</v>
      </c>
      <c r="N24" s="4">
        <f t="shared" si="1"/>
        <v>0</v>
      </c>
      <c r="O24" s="6">
        <f t="shared" si="1"/>
        <v>0.6</v>
      </c>
      <c r="P24" s="6">
        <f t="shared" si="1"/>
        <v>4.2</v>
      </c>
      <c r="Q24" s="6">
        <f t="shared" si="1"/>
        <v>0</v>
      </c>
      <c r="R24" s="6">
        <f t="shared" si="1"/>
        <v>0</v>
      </c>
      <c r="S24" s="13">
        <v>0</v>
      </c>
      <c r="T24" s="13">
        <v>1347.0723031408297</v>
      </c>
      <c r="U24" s="13">
        <v>0</v>
      </c>
      <c r="V24" s="13">
        <v>320.92305066725731</v>
      </c>
      <c r="W24" s="13">
        <v>834.91308165315672</v>
      </c>
      <c r="X24" s="13">
        <v>0</v>
      </c>
      <c r="Y24" s="13">
        <v>0</v>
      </c>
      <c r="Z24" s="12">
        <v>1.0847208562212898</v>
      </c>
      <c r="AA24" s="4">
        <v>2502.9084354612437</v>
      </c>
      <c r="AB24" s="4">
        <v>0</v>
      </c>
      <c r="AC24" s="4">
        <v>0</v>
      </c>
      <c r="AD24" s="4">
        <v>0</v>
      </c>
      <c r="AE24" s="15">
        <v>32046</v>
      </c>
      <c r="AF24" s="16">
        <v>43616</v>
      </c>
      <c r="AG24" s="9">
        <f t="shared" si="2"/>
        <v>-0.26526962582538516</v>
      </c>
      <c r="AH24" s="17">
        <v>67457.442369515818</v>
      </c>
    </row>
    <row r="25" spans="1:34" ht="16.5" thickBot="1" x14ac:dyDescent="0.3">
      <c r="A25" s="20" t="s">
        <v>4</v>
      </c>
      <c r="B25" s="21">
        <f>SUM(B3:B24)</f>
        <v>1844.0448881379923</v>
      </c>
      <c r="C25" s="21">
        <f t="shared" ref="C25:K25" si="3">SUM(C3:C24)</f>
        <v>1668.9199999999998</v>
      </c>
      <c r="D25" s="21">
        <f t="shared" si="3"/>
        <v>3512.9648881379921</v>
      </c>
      <c r="E25" s="22">
        <f t="shared" si="3"/>
        <v>15182941.630000001</v>
      </c>
      <c r="F25" s="22">
        <f t="shared" si="3"/>
        <v>36608895.470000006</v>
      </c>
      <c r="G25" s="22">
        <f t="shared" si="3"/>
        <v>10883490.895</v>
      </c>
      <c r="H25" s="23">
        <f t="shared" si="3"/>
        <v>5692</v>
      </c>
      <c r="I25" s="23">
        <f t="shared" si="3"/>
        <v>6473</v>
      </c>
      <c r="J25" s="23">
        <f t="shared" si="3"/>
        <v>118</v>
      </c>
      <c r="K25" s="23">
        <f t="shared" si="3"/>
        <v>175</v>
      </c>
      <c r="L25" s="24">
        <f>E25/$B25</f>
        <v>8233.4989390257415</v>
      </c>
      <c r="M25" s="24">
        <f t="shared" ref="M25:R25" si="4">F25/$B25</f>
        <v>19852.496924283394</v>
      </c>
      <c r="N25" s="24">
        <f t="shared" si="4"/>
        <v>5901.9663593924261</v>
      </c>
      <c r="O25" s="25">
        <f t="shared" si="4"/>
        <v>3.0866927571093163</v>
      </c>
      <c r="P25" s="25">
        <f t="shared" si="4"/>
        <v>3.5102182390668664</v>
      </c>
      <c r="Q25" s="25">
        <f t="shared" si="4"/>
        <v>6.3989765519834735E-2</v>
      </c>
      <c r="R25" s="25">
        <f t="shared" si="4"/>
        <v>9.4900075982805754E-2</v>
      </c>
      <c r="S25" s="22">
        <f t="shared" ref="S25:Y25" si="5">SUM(S3:S24)</f>
        <v>532557.87179707771</v>
      </c>
      <c r="T25" s="22">
        <f t="shared" si="5"/>
        <v>289756.42863762664</v>
      </c>
      <c r="U25" s="22">
        <f t="shared" si="5"/>
        <v>530172.71063766454</v>
      </c>
      <c r="V25" s="22">
        <f t="shared" si="5"/>
        <v>1090830.7896699605</v>
      </c>
      <c r="W25" s="22">
        <f t="shared" si="5"/>
        <v>605565.45519003563</v>
      </c>
      <c r="X25" s="22">
        <f t="shared" si="5"/>
        <v>536758.45209857321</v>
      </c>
      <c r="Y25" s="22">
        <f t="shared" si="5"/>
        <v>198938.49906937973</v>
      </c>
      <c r="Z25" s="25">
        <v>1.242331546406469</v>
      </c>
      <c r="AA25" s="24">
        <f>SUM(AA3:AA24)</f>
        <v>3784580.2071003178</v>
      </c>
      <c r="AB25" s="24">
        <f t="shared" ref="AB25:AD25" si="6">SUM(AB3:AB24)</f>
        <v>2314000</v>
      </c>
      <c r="AC25" s="24">
        <f t="shared" si="6"/>
        <v>96893.026294666837</v>
      </c>
      <c r="AD25" s="24">
        <f t="shared" si="6"/>
        <v>1327161.7799999998</v>
      </c>
      <c r="AE25" s="24">
        <f>SUM(AE3:AE24)</f>
        <v>23140000</v>
      </c>
      <c r="AF25" s="24">
        <f>SUM(AF3:AF24)</f>
        <v>19947540</v>
      </c>
      <c r="AG25" s="26">
        <f t="shared" si="2"/>
        <v>0.16004279224405615</v>
      </c>
      <c r="AH25" s="27">
        <f>SUM(AH3:AH24)</f>
        <v>44579634.171036653</v>
      </c>
    </row>
  </sheetData>
  <mergeCells count="16">
    <mergeCell ref="AH1:AH2"/>
    <mergeCell ref="S1:Y1"/>
    <mergeCell ref="Z1:Z2"/>
    <mergeCell ref="AA1:AA2"/>
    <mergeCell ref="AE1:AE2"/>
    <mergeCell ref="AF1:AF2"/>
    <mergeCell ref="AG1:AG2"/>
    <mergeCell ref="L1:R1"/>
    <mergeCell ref="AB1:AB2"/>
    <mergeCell ref="AC1:AC2"/>
    <mergeCell ref="AD1:AD2"/>
    <mergeCell ref="A1:A2"/>
    <mergeCell ref="B1:B2"/>
    <mergeCell ref="C1:C2"/>
    <mergeCell ref="D1:D2"/>
    <mergeCell ref="E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2017-01-17T15:15:46Z</dcterms:modified>
</cp:coreProperties>
</file>