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https://dvs.izm.gov.lv/Portal/webdav/15041ea0-8e52-4719-9ac2-a8625c96d29e/"/>
    </mc:Choice>
  </mc:AlternateContent>
  <xr:revisionPtr revIDLastSave="0" documentId="13_ncr:1_{A4368B21-C535-47D5-97A8-6F50F715FE04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JPVP 2024-2026" sheetId="1" r:id="rId1"/>
  </sheets>
  <definedNames>
    <definedName name="_xlnm._FilterDatabase" localSheetId="0" hidden="1">'JPVP 2024-2026'!$A$1:$A$86</definedName>
    <definedName name="_Hlk62635761" localSheetId="0">'JPVP 2024-2026'!$F$27</definedName>
  </definedNames>
  <calcPr calcId="191029"/>
  <customWorkbookViews>
    <customWorkbookView name="DARBS - Personal View" guid="{1F9AA6D0-666C-4AEF-A1D6-B116D9709222}" mergeInterval="0" personalView="1" maximized="1" xWindow="-9" yWindow="-9" windowWidth="1938" windowHeight="1048" activeSheetId="1"/>
    <customWorkbookView name="PG Misija - personiskais skats" guid="{321041B6-33E6-473D-890F-11F219CC253E}" mergeInterval="0" personalView="1" maximized="1" xWindow="-11" yWindow="-11" windowWidth="3862" windowHeight="2122" activeSheetId="1"/>
    <customWorkbookView name="Nils Mosejonoks - Personal View" guid="{90217543-DCE5-4A3F-AD23-17F12AABB276}" mergeInterval="0" personalView="1" maximized="1" xWindow="-11" yWindow="-11" windowWidth="1942" windowHeight="1042" activeSheetId="1"/>
    <customWorkbookView name="Dita Čudare - Personal View" guid="{3F656E39-BA1C-431A-8283-B40635B99792}" mergeInterval="0" personalView="1" maximized="1" xWindow="-11" yWindow="-11" windowWidth="1942" windowHeight="1046" activeSheetId="1" showComments="commIndAndComment"/>
    <customWorkbookView name="Liga Murniece - Personal View" guid="{FEC01FAD-D061-4FD2-97BD-AEE92E356762}" mergeInterval="0" personalView="1" maximized="1" xWindow="-11" yWindow="-11" windowWidth="1942" windowHeight="1042" activeSheetId="1"/>
    <customWorkbookView name="Maija K - Personal View" guid="{B79C1ACF-54E3-445A-9031-DA4B1E449729}" mergeInterval="0" personalView="1" maximized="1" xWindow="-8" yWindow="-8" windowWidth="1936" windowHeight="1056" activeSheetId="1"/>
    <customWorkbookView name="Raitis Imsa - Personal View" guid="{6FF01DA7-B5B4-4EC3-8F67-5D5ADCD39E8E}" mergeInterval="0" personalView="1" maximized="1" xWindow="-8" yWindow="-8" windowWidth="1936" windowHeight="1056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7" i="1" l="1"/>
  <c r="C48" i="1"/>
  <c r="C47" i="1" s="1"/>
  <c r="C10" i="1"/>
  <c r="D31" i="1"/>
  <c r="E16" i="1"/>
  <c r="D16" i="1"/>
  <c r="C16" i="1"/>
  <c r="E31" i="1"/>
  <c r="D11" i="1" l="1"/>
  <c r="E11" i="1"/>
  <c r="D21" i="1"/>
  <c r="E21" i="1"/>
  <c r="C21" i="1"/>
  <c r="D52" i="1" l="1"/>
  <c r="E52" i="1"/>
  <c r="D14" i="1"/>
  <c r="E14" i="1"/>
  <c r="D10" i="1"/>
  <c r="E10" i="1"/>
  <c r="D9" i="1"/>
  <c r="E9" i="1"/>
  <c r="C9" i="1"/>
  <c r="C14" i="1"/>
  <c r="D59" i="1"/>
  <c r="E59" i="1"/>
  <c r="C59" i="1"/>
  <c r="C52" i="1"/>
  <c r="C11" i="1" l="1"/>
  <c r="C31" i="1"/>
  <c r="C36" i="1"/>
  <c r="C35" i="1" s="1"/>
  <c r="E63" i="1"/>
  <c r="E62" i="1" s="1"/>
  <c r="D63" i="1"/>
  <c r="D62" i="1" s="1"/>
  <c r="C20" i="1"/>
  <c r="C63" i="1"/>
  <c r="C62" i="1" s="1"/>
  <c r="E13" i="1"/>
  <c r="D18" i="1"/>
  <c r="E18" i="1"/>
  <c r="D20" i="1"/>
  <c r="E20" i="1"/>
  <c r="D25" i="1"/>
  <c r="E25" i="1"/>
  <c r="E22" i="1" s="1"/>
  <c r="D36" i="1"/>
  <c r="D35" i="1" s="1"/>
  <c r="E36" i="1"/>
  <c r="E35" i="1" s="1"/>
  <c r="D39" i="1"/>
  <c r="D38" i="1" s="1"/>
  <c r="E39" i="1"/>
  <c r="E38" i="1" s="1"/>
  <c r="D41" i="1"/>
  <c r="E41" i="1"/>
  <c r="D45" i="1"/>
  <c r="D44" i="1" s="1"/>
  <c r="E45" i="1"/>
  <c r="E44" i="1" s="1"/>
  <c r="D48" i="1"/>
  <c r="D47" i="1" s="1"/>
  <c r="E48" i="1"/>
  <c r="D57" i="1"/>
  <c r="E57" i="1"/>
  <c r="D70" i="1"/>
  <c r="D74" i="1"/>
  <c r="D79" i="1"/>
  <c r="D83" i="1"/>
  <c r="C41" i="1"/>
  <c r="C57" i="1"/>
  <c r="C45" i="1"/>
  <c r="C44" i="1" s="1"/>
  <c r="C39" i="1"/>
  <c r="C38" i="1" s="1"/>
  <c r="C25" i="1"/>
  <c r="C18" i="1"/>
  <c r="C13" i="1"/>
  <c r="C70" i="1"/>
  <c r="C79" i="1"/>
  <c r="C83" i="1"/>
  <c r="C74" i="1"/>
  <c r="E56" i="1" l="1"/>
  <c r="D17" i="1"/>
  <c r="D22" i="1"/>
  <c r="E17" i="1"/>
  <c r="C17" i="1"/>
  <c r="C22" i="1"/>
  <c r="C56" i="1"/>
  <c r="C8" i="1"/>
  <c r="C7" i="1" s="1"/>
  <c r="D56" i="1"/>
  <c r="D13" i="1"/>
  <c r="E8" i="1"/>
  <c r="E7" i="1" s="1"/>
  <c r="D8" i="1"/>
  <c r="D7" i="1" s="1"/>
</calcChain>
</file>

<file path=xl/sharedStrings.xml><?xml version="1.0" encoding="utf-8"?>
<sst xmlns="http://schemas.openxmlformats.org/spreadsheetml/2006/main" count="184" uniqueCount="99">
  <si>
    <t>Budžeta programmas (apakš-
programmas)
kods un nosaukums</t>
  </si>
  <si>
    <t>Pasākums</t>
  </si>
  <si>
    <t>Valsts budžeta programma 21.00.00</t>
  </si>
  <si>
    <t>IZM</t>
  </si>
  <si>
    <t>JSPA</t>
  </si>
  <si>
    <t>VISC</t>
  </si>
  <si>
    <t>1. Rīcības virziens</t>
  </si>
  <si>
    <t>1.1. uzdevums</t>
  </si>
  <si>
    <t>1.1.1. pasākums</t>
  </si>
  <si>
    <t>(JSPA)</t>
  </si>
  <si>
    <t>1.2. uzdevums</t>
  </si>
  <si>
    <t>(IZM)</t>
  </si>
  <si>
    <t>1.3. uzdevums</t>
  </si>
  <si>
    <t>1.3.1. pasākums</t>
  </si>
  <si>
    <t>1.3.3. pasākums</t>
  </si>
  <si>
    <t>3.2.1. pasākuma ietvaros</t>
  </si>
  <si>
    <t>(VISC)</t>
  </si>
  <si>
    <t>1.4. uzdevums</t>
  </si>
  <si>
    <t>2. rīcības virziens</t>
  </si>
  <si>
    <t>2.1. uzdevums</t>
  </si>
  <si>
    <t>2.1.1. pasākums</t>
  </si>
  <si>
    <t>2.2. uzdevums</t>
  </si>
  <si>
    <t>2.2.1. pasākums</t>
  </si>
  <si>
    <t>1.1.1. ietvaros</t>
  </si>
  <si>
    <t>2.3. uzdevums</t>
  </si>
  <si>
    <t>2.3.1. pasākums</t>
  </si>
  <si>
    <t>3. rīcības virziens</t>
  </si>
  <si>
    <t>3.1. uzdevums</t>
  </si>
  <si>
    <t>3.1.1. pasākums</t>
  </si>
  <si>
    <t>3.2. uzdevums</t>
  </si>
  <si>
    <t>4.1. uzdevums</t>
  </si>
  <si>
    <t>1.2.1. pasākums</t>
  </si>
  <si>
    <t>1.2.2. pasākums</t>
  </si>
  <si>
    <t>1.3.2. pasākums</t>
  </si>
  <si>
    <t>1.3.4. pasākums</t>
  </si>
  <si>
    <t>1.4.1. pasākums</t>
  </si>
  <si>
    <t>1.5. uzdevums</t>
  </si>
  <si>
    <t>1.5.1. pasākums</t>
  </si>
  <si>
    <t>1.6. uzdevums</t>
  </si>
  <si>
    <t>1.6.1. pasākums</t>
  </si>
  <si>
    <t>1.7. uzdevums</t>
  </si>
  <si>
    <t>1.7.1. pasākums</t>
  </si>
  <si>
    <t>2.2.1. pasākuma ietvaros</t>
  </si>
  <si>
    <t>2.2.2. pasākuma ietvaros</t>
  </si>
  <si>
    <t>2.2.2. pasākums</t>
  </si>
  <si>
    <t>2.3.2. pasākums</t>
  </si>
  <si>
    <t>2.4. uzdevums</t>
  </si>
  <si>
    <t>2.4.1. pasākums</t>
  </si>
  <si>
    <t>3.1.2. pasākums</t>
  </si>
  <si>
    <t>3.2.1. pasākums</t>
  </si>
  <si>
    <t>4.rīcības virziens</t>
  </si>
  <si>
    <t>4.1.1. pasākums</t>
  </si>
  <si>
    <t>JD/JLS mācības</t>
  </si>
  <si>
    <t>1.8. uzdevums</t>
  </si>
  <si>
    <t>1.8.1. pasākums</t>
  </si>
  <si>
    <t>1.8.1. pasākuma ietvaros</t>
  </si>
  <si>
    <t>Pētījumi</t>
  </si>
  <si>
    <t>Administratīvās izmaksas</t>
  </si>
  <si>
    <t>Mentorings jaunatnes darbiniekiem</t>
  </si>
  <si>
    <t>Jauniešu galvaspilsēta</t>
  </si>
  <si>
    <t xml:space="preserve">
2024. gads
</t>
  </si>
  <si>
    <t xml:space="preserve">Paskaidrojumi </t>
  </si>
  <si>
    <t xml:space="preserve">
Baltijas Flandrijas sadarbība
</t>
  </si>
  <si>
    <t>Vizītes uz pašvaldībām</t>
  </si>
  <si>
    <t>Pašvaldības: digitālais un/vai mobilais darbs ar jaunatni (5)</t>
  </si>
  <si>
    <t xml:space="preserve">Lielās NVO: jauniešu skaits aktivitātēs (6000) </t>
  </si>
  <si>
    <t xml:space="preserve">Mazās NVO: jauniešu skaits aktivitātēs (1200) </t>
  </si>
  <si>
    <t>Lielo NVO projekti</t>
  </si>
  <si>
    <t xml:space="preserve">Pašvaldības: pašpārvalžu attīstība (5) </t>
  </si>
  <si>
    <t>Lielās NVO: darba ar jaunatni veicēju kompetences (210)</t>
  </si>
  <si>
    <t>Lielās NVO: jaunieši lēmumu pieņemšanā (90)</t>
  </si>
  <si>
    <t>IZM: NFI kampaņa (1)</t>
  </si>
  <si>
    <t>IZM: diskusijas ar uzņēmējim par NFI (3)</t>
  </si>
  <si>
    <t xml:space="preserve">Lielās NVO: brīvprātīgie jaunieši (200) </t>
  </si>
  <si>
    <t xml:space="preserve">Lielās NVO: jaunieši ar ierobežotām iespējām (1000) </t>
  </si>
  <si>
    <t>1.3.5. pasākums</t>
  </si>
  <si>
    <t>Finansējums programmas realizācijai kopā</t>
  </si>
  <si>
    <t>1.3.5. pasākuma ietvaros</t>
  </si>
  <si>
    <t xml:space="preserve">Pašvaldību projekti </t>
  </si>
  <si>
    <t xml:space="preserve">Jaunatnes darbinieku izcilības programma (JD/JLS mācības) </t>
  </si>
  <si>
    <t xml:space="preserve">
Jaunatnes darbinieku izcilības programma</t>
  </si>
  <si>
    <t>Mācību kurss pašpārvalžu atbalsta personām</t>
  </si>
  <si>
    <t>Supervīzijas darbā ar jaunatni iesaistītajām personām</t>
  </si>
  <si>
    <t>Mazo NVO projekti</t>
  </si>
  <si>
    <t xml:space="preserve">
NVO iekļaušanas projekti</t>
  </si>
  <si>
    <t>Pašpārvalžu mācības "Kontakts"</t>
  </si>
  <si>
    <t>Pašpārvalžu projekti "Kontakts"</t>
  </si>
  <si>
    <t xml:space="preserve">Pašpārvalžu koordinācija nacionālā mērogā </t>
  </si>
  <si>
    <t xml:space="preserve">Profesionālā pilnveide pašpārvalžu atbalsta personām </t>
  </si>
  <si>
    <r>
      <rPr>
        <b/>
        <sz val="10"/>
        <color theme="1"/>
        <rFont val="Times New Roman"/>
        <family val="1"/>
        <charset val="186"/>
      </rPr>
      <t>2. Pielikums</t>
    </r>
    <r>
      <rPr>
        <sz val="10"/>
        <color theme="1"/>
        <rFont val="Times New Roman"/>
        <family val="1"/>
        <charset val="186"/>
      </rPr>
      <t xml:space="preserve">
Izglītības un zinātnes ministrijas
(datums skatāms laika zīmogā) 
rīkojumam Nr. «DOKREGNUMURS»</t>
    </r>
  </si>
  <si>
    <r>
      <t xml:space="preserve">Jaunatnes politikas valsts programmas budžets 2024.-2026. gadam
Kopsavilkums par programmā iekļauto uzdevumu īstenošanai nepieciešamo valsts budžeta finansējumu, </t>
    </r>
    <r>
      <rPr>
        <b/>
        <i/>
        <sz val="12"/>
        <color theme="1"/>
        <rFont val="Times New Roman"/>
        <family val="1"/>
        <charset val="186"/>
      </rPr>
      <t>euro</t>
    </r>
  </si>
  <si>
    <t xml:space="preserve">
2025. gads
</t>
  </si>
  <si>
    <t xml:space="preserve">
2026. gads
 </t>
  </si>
  <si>
    <t>Labākais darbā ar jaunatni</t>
  </si>
  <si>
    <t xml:space="preserve">
JSPA admin. izmaksas
</t>
  </si>
  <si>
    <t>DOKUMENTS PARAKSTĪTS AR DROŠU ELEKTRONISKO PARAKSTU UN 
SATUR LAIKA ZĪMOGU</t>
  </si>
  <si>
    <t>Valsts budžeta programma 21.00.00 (JSPA admin.)</t>
  </si>
  <si>
    <t>Valsts budžeta programma 21.00.00 (Admin. izmaksas)</t>
  </si>
  <si>
    <t>Pētījums vienoto izmaksu ieviešanai JPVP projektiem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</si>
</sst>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0000"/>
  </numFmts>
  <fonts count="1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  <charset val="186"/>
    </font>
    <font>
      <sz val="10"/>
      <color theme="1"/>
      <name val="Times New Roman"/>
      <family val="1"/>
      <charset val="186"/>
    </font>
    <font>
      <sz val="10"/>
      <color rgb="FFFF0000"/>
      <name val="Times New Roman"/>
      <family val="1"/>
      <charset val="186"/>
    </font>
    <font>
      <b/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b/>
      <i/>
      <sz val="12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</fonts>
  <fills count="10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DDD9C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75">
    <xf numFmtId="0" fontId="0" fillId="0" borderId="0" xfId="0"/>
    <xf numFmtId="0" fontId="1" fillId="0" borderId="0" xfId="0" applyFont="1"/>
    <xf numFmtId="2" fontId="1" fillId="0" borderId="0" xfId="0" applyNumberFormat="1" applyFont="1"/>
    <xf numFmtId="0" fontId="1" fillId="0" borderId="0" xfId="0" applyFont="1" applyAlignment="1">
      <alignment vertical="center"/>
    </xf>
    <xf numFmtId="0" fontId="5" fillId="0" borderId="0" xfId="0" applyFont="1" applyAlignment="1">
      <alignment wrapText="1"/>
    </xf>
    <xf numFmtId="0" fontId="0" fillId="0" borderId="0" xfId="0" applyAlignment="1">
      <alignment horizontal="left" vertical="top"/>
    </xf>
    <xf numFmtId="0" fontId="0" fillId="0" borderId="0" xfId="0" applyAlignment="1">
      <alignment vertical="top" wrapText="1"/>
    </xf>
    <xf numFmtId="0" fontId="5" fillId="0" borderId="1" xfId="0" applyFont="1" applyBorder="1" applyAlignment="1">
      <alignment vertical="center" wrapText="1"/>
    </xf>
    <xf numFmtId="2" fontId="0" fillId="0" borderId="0" xfId="0" applyNumberFormat="1"/>
    <xf numFmtId="2" fontId="4" fillId="6" borderId="0" xfId="0" applyNumberFormat="1" applyFont="1" applyFill="1" applyAlignment="1">
      <alignment horizontal="right" vertical="center" wrapText="1"/>
    </xf>
    <xf numFmtId="0" fontId="7" fillId="0" borderId="0" xfId="0" applyFont="1"/>
    <xf numFmtId="2" fontId="6" fillId="0" borderId="0" xfId="0" applyNumberFormat="1" applyFont="1" applyAlignment="1">
      <alignment vertical="center" wrapText="1"/>
    </xf>
    <xf numFmtId="0" fontId="8" fillId="5" borderId="3" xfId="0" applyFont="1" applyFill="1" applyBorder="1" applyAlignment="1">
      <alignment horizontal="center" vertical="center" wrapText="1"/>
    </xf>
    <xf numFmtId="43" fontId="8" fillId="5" borderId="4" xfId="0" applyNumberFormat="1" applyFont="1" applyFill="1" applyBorder="1" applyAlignment="1">
      <alignment horizontal="center" vertical="center" wrapText="1"/>
    </xf>
    <xf numFmtId="2" fontId="8" fillId="5" borderId="4" xfId="0" applyNumberFormat="1" applyFont="1" applyFill="1" applyBorder="1" applyAlignment="1">
      <alignment horizontal="center" vertical="center" wrapText="1"/>
    </xf>
    <xf numFmtId="2" fontId="11" fillId="0" borderId="0" xfId="0" applyNumberFormat="1" applyFont="1" applyAlignment="1">
      <alignment horizontal="left" wrapText="1"/>
    </xf>
    <xf numFmtId="0" fontId="8" fillId="5" borderId="1" xfId="0" applyFont="1" applyFill="1" applyBorder="1" applyAlignment="1">
      <alignment horizontal="center" vertical="center" wrapText="1"/>
    </xf>
    <xf numFmtId="43" fontId="5" fillId="4" borderId="1" xfId="0" applyNumberFormat="1" applyFont="1" applyFill="1" applyBorder="1" applyAlignment="1">
      <alignment wrapText="1"/>
    </xf>
    <xf numFmtId="43" fontId="5" fillId="4" borderId="1" xfId="0" applyNumberFormat="1" applyFont="1" applyFill="1" applyBorder="1" applyAlignment="1">
      <alignment horizontal="center" vertical="center" wrapText="1"/>
    </xf>
    <xf numFmtId="3" fontId="11" fillId="0" borderId="0" xfId="0" applyNumberFormat="1" applyFont="1" applyAlignment="1">
      <alignment horizontal="center" vertical="center" wrapText="1"/>
    </xf>
    <xf numFmtId="43" fontId="5" fillId="4" borderId="1" xfId="0" applyNumberFormat="1" applyFont="1" applyFill="1" applyBorder="1" applyAlignment="1">
      <alignment horizontal="right" wrapText="1"/>
    </xf>
    <xf numFmtId="164" fontId="8" fillId="0" borderId="0" xfId="1" applyNumberFormat="1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right" vertical="center" wrapText="1"/>
    </xf>
    <xf numFmtId="0" fontId="5" fillId="3" borderId="1" xfId="0" applyFont="1" applyFill="1" applyBorder="1" applyAlignment="1">
      <alignment vertical="center" wrapText="1"/>
    </xf>
    <xf numFmtId="2" fontId="5" fillId="3" borderId="1" xfId="0" applyNumberFormat="1" applyFont="1" applyFill="1" applyBorder="1" applyAlignment="1">
      <alignment horizontal="right" vertical="center" wrapText="1"/>
    </xf>
    <xf numFmtId="0" fontId="5" fillId="0" borderId="9" xfId="0" applyFont="1" applyBorder="1" applyAlignment="1">
      <alignment wrapText="1"/>
    </xf>
    <xf numFmtId="0" fontId="5" fillId="7" borderId="1" xfId="0" applyFont="1" applyFill="1" applyBorder="1" applyAlignment="1">
      <alignment horizontal="right" vertical="center" wrapText="1"/>
    </xf>
    <xf numFmtId="0" fontId="5" fillId="7" borderId="1" xfId="0" applyFont="1" applyFill="1" applyBorder="1" applyAlignment="1">
      <alignment vertical="center" wrapText="1"/>
    </xf>
    <xf numFmtId="2" fontId="5" fillId="7" borderId="1" xfId="0" applyNumberFormat="1" applyFont="1" applyFill="1" applyBorder="1" applyAlignment="1">
      <alignment horizontal="right" vertical="center" wrapText="1"/>
    </xf>
    <xf numFmtId="0" fontId="11" fillId="0" borderId="10" xfId="0" applyFont="1" applyBorder="1" applyAlignment="1">
      <alignment vertical="center" wrapText="1"/>
    </xf>
    <xf numFmtId="0" fontId="5" fillId="6" borderId="1" xfId="0" applyFont="1" applyFill="1" applyBorder="1" applyAlignment="1">
      <alignment horizontal="right" vertical="center" wrapText="1"/>
    </xf>
    <xf numFmtId="0" fontId="5" fillId="6" borderId="1" xfId="0" applyFont="1" applyFill="1" applyBorder="1" applyAlignment="1">
      <alignment wrapText="1"/>
    </xf>
    <xf numFmtId="2" fontId="5" fillId="6" borderId="1" xfId="0" applyNumberFormat="1" applyFont="1" applyFill="1" applyBorder="1" applyAlignment="1">
      <alignment horizontal="right" vertical="center" wrapText="1"/>
    </xf>
    <xf numFmtId="0" fontId="5" fillId="0" borderId="1" xfId="0" applyFont="1" applyBorder="1" applyAlignment="1">
      <alignment horizontal="right" vertical="center" wrapText="1"/>
    </xf>
    <xf numFmtId="0" fontId="5" fillId="0" borderId="1" xfId="0" applyFont="1" applyBorder="1" applyAlignment="1">
      <alignment wrapText="1"/>
    </xf>
    <xf numFmtId="2" fontId="5" fillId="0" borderId="1" xfId="0" applyNumberFormat="1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2" fontId="5" fillId="2" borderId="1" xfId="0" applyNumberFormat="1" applyFont="1" applyFill="1" applyBorder="1" applyAlignment="1">
      <alignment horizontal="right" vertical="center" wrapText="1"/>
    </xf>
    <xf numFmtId="0" fontId="11" fillId="6" borderId="1" xfId="0" applyFont="1" applyFill="1" applyBorder="1" applyAlignment="1">
      <alignment wrapText="1"/>
    </xf>
    <xf numFmtId="0" fontId="5" fillId="6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right" vertical="center" wrapText="1"/>
    </xf>
    <xf numFmtId="2" fontId="5" fillId="0" borderId="1" xfId="0" applyNumberFormat="1" applyFont="1" applyBorder="1" applyAlignment="1">
      <alignment horizontal="right" vertical="center" wrapText="1"/>
    </xf>
    <xf numFmtId="0" fontId="11" fillId="6" borderId="1" xfId="0" applyFont="1" applyFill="1" applyBorder="1" applyAlignment="1">
      <alignment vertical="center" wrapText="1"/>
    </xf>
    <xf numFmtId="0" fontId="11" fillId="0" borderId="1" xfId="0" applyFont="1" applyBorder="1" applyAlignment="1">
      <alignment wrapText="1"/>
    </xf>
    <xf numFmtId="0" fontId="5" fillId="0" borderId="1" xfId="0" applyFont="1" applyBorder="1" applyAlignment="1">
      <alignment horizontal="left" vertical="center" wrapText="1"/>
    </xf>
    <xf numFmtId="2" fontId="5" fillId="0" borderId="1" xfId="0" applyNumberFormat="1" applyFont="1" applyBorder="1" applyAlignment="1">
      <alignment wrapText="1"/>
    </xf>
    <xf numFmtId="0" fontId="5" fillId="0" borderId="1" xfId="0" applyFont="1" applyBorder="1" applyAlignment="1">
      <alignment vertical="top" wrapText="1"/>
    </xf>
    <xf numFmtId="2" fontId="11" fillId="0" borderId="1" xfId="0" applyNumberFormat="1" applyFont="1" applyBorder="1" applyAlignment="1">
      <alignment horizontal="left" wrapText="1"/>
    </xf>
    <xf numFmtId="2" fontId="5" fillId="0" borderId="1" xfId="0" applyNumberFormat="1" applyFont="1" applyBorder="1" applyAlignment="1">
      <alignment horizontal="left" vertical="center" wrapText="1"/>
    </xf>
    <xf numFmtId="0" fontId="5" fillId="6" borderId="1" xfId="0" applyFont="1" applyFill="1" applyBorder="1" applyAlignment="1">
      <alignment horizontal="left" vertical="center" wrapText="1"/>
    </xf>
    <xf numFmtId="2" fontId="5" fillId="6" borderId="1" xfId="0" applyNumberFormat="1" applyFont="1" applyFill="1" applyBorder="1" applyAlignment="1">
      <alignment horizontal="left" vertical="center" wrapText="1"/>
    </xf>
    <xf numFmtId="0" fontId="5" fillId="7" borderId="1" xfId="0" applyFont="1" applyFill="1" applyBorder="1" applyAlignment="1">
      <alignment wrapText="1"/>
    </xf>
    <xf numFmtId="0" fontId="7" fillId="6" borderId="0" xfId="0" applyFont="1" applyFill="1"/>
    <xf numFmtId="0" fontId="0" fillId="6" borderId="0" xfId="0" applyFill="1"/>
    <xf numFmtId="0" fontId="1" fillId="6" borderId="0" xfId="0" applyFont="1" applyFill="1"/>
    <xf numFmtId="2" fontId="5" fillId="0" borderId="11" xfId="0" applyNumberFormat="1" applyFont="1" applyBorder="1" applyAlignment="1">
      <alignment horizontal="right" vertical="center" wrapText="1"/>
    </xf>
    <xf numFmtId="2" fontId="4" fillId="0" borderId="1" xfId="0" applyNumberFormat="1" applyFont="1" applyBorder="1" applyAlignment="1">
      <alignment horizontal="right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8" fillId="8" borderId="2" xfId="0" applyFont="1" applyFill="1" applyBorder="1" applyAlignment="1">
      <alignment horizontal="center" vertical="center" wrapText="1"/>
    </xf>
    <xf numFmtId="0" fontId="8" fillId="8" borderId="11" xfId="0" applyFont="1" applyFill="1" applyBorder="1" applyAlignment="1">
      <alignment horizontal="center" vertical="center" wrapText="1"/>
    </xf>
    <xf numFmtId="0" fontId="8" fillId="8" borderId="5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 vertical="center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2" fontId="8" fillId="8" borderId="2" xfId="0" applyNumberFormat="1" applyFont="1" applyFill="1" applyBorder="1" applyAlignment="1">
      <alignment horizontal="center" vertical="center" wrapText="1"/>
    </xf>
    <xf numFmtId="2" fontId="8" fillId="8" borderId="5" xfId="0" applyNumberFormat="1" applyFont="1" applyFill="1" applyBorder="1" applyAlignment="1">
      <alignment horizontal="center" vertical="center" wrapText="1"/>
    </xf>
    <xf numFmtId="0" fontId="8" fillId="9" borderId="1" xfId="0" applyFont="1" applyFill="1" applyBorder="1" applyAlignment="1">
      <alignment horizontal="center" vertical="center" wrapText="1"/>
    </xf>
    <xf numFmtId="0" fontId="8" fillId="8" borderId="1" xfId="0" applyFont="1" applyFill="1" applyBorder="1" applyAlignment="1">
      <alignment horizontal="center" vertical="center" wrapText="1"/>
    </xf>
    <xf numFmtId="2" fontId="8" fillId="8" borderId="12" xfId="0" applyNumberFormat="1" applyFont="1" applyFill="1" applyBorder="1" applyAlignment="1">
      <alignment horizontal="center" vertical="center" wrapText="1"/>
    </xf>
    <xf numFmtId="2" fontId="8" fillId="8" borderId="6" xfId="0" applyNumberFormat="1" applyFont="1" applyFill="1" applyBorder="1" applyAlignment="1">
      <alignment horizontal="center" vertical="center" wrapText="1"/>
    </xf>
    <xf numFmtId="2" fontId="8" fillId="8" borderId="7" xfId="0" applyNumberFormat="1" applyFont="1" applyFill="1" applyBorder="1" applyAlignment="1">
      <alignment horizontal="center" vertical="center" wrapText="1"/>
    </xf>
    <xf numFmtId="2" fontId="8" fillId="8" borderId="13" xfId="0" applyNumberFormat="1" applyFont="1" applyFill="1" applyBorder="1" applyAlignment="1">
      <alignment horizontal="center" vertical="center" wrapText="1"/>
    </xf>
    <xf numFmtId="2" fontId="8" fillId="8" borderId="8" xfId="0" applyNumberFormat="1" applyFont="1" applyFill="1" applyBorder="1" applyAlignment="1">
      <alignment horizontal="center" vertical="center" wrapText="1"/>
    </xf>
    <xf numFmtId="2" fontId="8" fillId="8" borderId="9" xfId="0" applyNumberFormat="1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DDD9C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89"/>
  <sheetViews>
    <sheetView tabSelected="1" topLeftCell="A2" zoomScale="130" zoomScaleNormal="130" workbookViewId="0">
      <selection activeCell="F47" sqref="F47"/>
    </sheetView>
  </sheetViews>
  <sheetFormatPr defaultColWidth="8.85546875" defaultRowHeight="15" x14ac:dyDescent="0.25"/>
  <cols>
    <col min="1" max="1" width="17" style="1" customWidth="1"/>
    <col min="2" max="2" width="22.140625" style="3" customWidth="1"/>
    <col min="3" max="3" width="14.7109375" style="2" customWidth="1"/>
    <col min="4" max="5" width="15.42578125" style="2" customWidth="1"/>
    <col min="6" max="6" width="68.85546875" style="4" customWidth="1"/>
    <col min="7" max="7" width="19.42578125" customWidth="1"/>
    <col min="8" max="8" width="14.85546875" customWidth="1"/>
    <col min="9" max="9" width="13.28515625" customWidth="1"/>
    <col min="10" max="10" width="16.42578125" style="1" customWidth="1"/>
    <col min="11" max="11" width="8.85546875" style="1"/>
    <col min="12" max="12" width="13.28515625" style="1" customWidth="1"/>
    <col min="13" max="13" width="8.85546875" style="1"/>
    <col min="14" max="14" width="16.5703125" style="1" customWidth="1"/>
    <col min="15" max="16384" width="8.85546875" style="1"/>
  </cols>
  <sheetData>
    <row r="1" spans="1:12" ht="68.45" customHeight="1" x14ac:dyDescent="0.25">
      <c r="A1" s="62" t="s">
        <v>89</v>
      </c>
      <c r="B1" s="62"/>
      <c r="C1" s="62"/>
      <c r="D1" s="62"/>
      <c r="E1" s="62"/>
    </row>
    <row r="2" spans="1:12" ht="69" customHeight="1" x14ac:dyDescent="0.25">
      <c r="A2" s="63" t="s">
        <v>90</v>
      </c>
      <c r="B2" s="64"/>
      <c r="C2" s="64"/>
      <c r="D2" s="64"/>
      <c r="E2" s="64"/>
    </row>
    <row r="3" spans="1:12" ht="32.450000000000003" customHeight="1" x14ac:dyDescent="0.25">
      <c r="A3" s="59" t="s">
        <v>1</v>
      </c>
      <c r="B3" s="68" t="s">
        <v>0</v>
      </c>
      <c r="C3" s="69"/>
      <c r="D3" s="70"/>
      <c r="E3" s="71"/>
    </row>
    <row r="4" spans="1:12" ht="22.15" customHeight="1" x14ac:dyDescent="0.25">
      <c r="A4" s="60"/>
      <c r="B4" s="68"/>
      <c r="C4" s="72"/>
      <c r="D4" s="73"/>
      <c r="E4" s="74"/>
    </row>
    <row r="5" spans="1:12" ht="54.6" customHeight="1" x14ac:dyDescent="0.25">
      <c r="A5" s="60"/>
      <c r="B5" s="68"/>
      <c r="C5" s="65" t="s">
        <v>60</v>
      </c>
      <c r="D5" s="65" t="s">
        <v>91</v>
      </c>
      <c r="E5" s="65" t="s">
        <v>92</v>
      </c>
    </row>
    <row r="6" spans="1:12" ht="49.15" customHeight="1" thickBot="1" x14ac:dyDescent="0.3">
      <c r="A6" s="61"/>
      <c r="B6" s="59"/>
      <c r="C6" s="66"/>
      <c r="D6" s="66"/>
      <c r="E6" s="66"/>
    </row>
    <row r="7" spans="1:12" customFormat="1" ht="56.45" customHeight="1" thickBot="1" x14ac:dyDescent="0.3">
      <c r="A7" s="12" t="s">
        <v>76</v>
      </c>
      <c r="B7" s="13"/>
      <c r="C7" s="14">
        <f>C8</f>
        <v>1332278</v>
      </c>
      <c r="D7" s="14">
        <f t="shared" ref="D7" si="0">D8</f>
        <v>1336059</v>
      </c>
      <c r="E7" s="14">
        <f>E8</f>
        <v>1342623</v>
      </c>
      <c r="F7" s="15"/>
    </row>
    <row r="8" spans="1:12" customFormat="1" ht="26.25" x14ac:dyDescent="0.25">
      <c r="A8" s="16"/>
      <c r="B8" s="17" t="s">
        <v>2</v>
      </c>
      <c r="C8" s="18">
        <f>C9+C10+C11</f>
        <v>1332278</v>
      </c>
      <c r="D8" s="18">
        <f t="shared" ref="D8:E8" si="1">D9+D10+D11</f>
        <v>1336059</v>
      </c>
      <c r="E8" s="18">
        <f t="shared" si="1"/>
        <v>1342623</v>
      </c>
      <c r="F8" s="19"/>
    </row>
    <row r="9" spans="1:12" customFormat="1" x14ac:dyDescent="0.25">
      <c r="A9" s="16"/>
      <c r="B9" s="20" t="s">
        <v>3</v>
      </c>
      <c r="C9" s="18">
        <f>C19+C37+C40+C49+C21+C32</f>
        <v>96023</v>
      </c>
      <c r="D9" s="18">
        <f>D19+D37+D40+D49+D21+D32</f>
        <v>106023</v>
      </c>
      <c r="E9" s="18">
        <f>E19+E37+E40+E49+E21+E32</f>
        <v>106023</v>
      </c>
      <c r="F9" s="19"/>
    </row>
    <row r="10" spans="1:12" customFormat="1" x14ac:dyDescent="0.25">
      <c r="A10" s="16"/>
      <c r="B10" s="20" t="s">
        <v>4</v>
      </c>
      <c r="C10" s="18">
        <f>C15+C16+C26+C33+C46+C58+C60+C61+C64+C67+C65+C50</f>
        <v>1211255</v>
      </c>
      <c r="D10" s="18">
        <f>D15+D16+D26+D33+D46+D58+D60+D61+D64+D67+D65</f>
        <v>1205036</v>
      </c>
      <c r="E10" s="18">
        <f>E15+E16+E26+E33+E46+E58+E60+E61+E64+E67+E65</f>
        <v>1211600</v>
      </c>
      <c r="F10" s="19"/>
    </row>
    <row r="11" spans="1:12" customFormat="1" x14ac:dyDescent="0.25">
      <c r="A11" s="16"/>
      <c r="B11" s="20" t="s">
        <v>5</v>
      </c>
      <c r="C11" s="18">
        <f>C66+C34</f>
        <v>25000</v>
      </c>
      <c r="D11" s="18">
        <f t="shared" ref="D11:E11" si="2">D66+D34</f>
        <v>25000</v>
      </c>
      <c r="E11" s="18">
        <f t="shared" si="2"/>
        <v>25000</v>
      </c>
      <c r="F11" s="19"/>
    </row>
    <row r="12" spans="1:12" ht="27" customHeight="1" x14ac:dyDescent="0.25">
      <c r="A12" s="67" t="s">
        <v>6</v>
      </c>
      <c r="B12" s="67"/>
      <c r="C12" s="67"/>
      <c r="D12" s="67"/>
      <c r="E12" s="67"/>
      <c r="F12" s="21" t="s">
        <v>61</v>
      </c>
    </row>
    <row r="13" spans="1:12" x14ac:dyDescent="0.25">
      <c r="A13" s="22" t="s">
        <v>7</v>
      </c>
      <c r="B13" s="23"/>
      <c r="C13" s="24">
        <f t="shared" ref="C13:E13" si="3">C14</f>
        <v>160875</v>
      </c>
      <c r="D13" s="24">
        <f t="shared" si="3"/>
        <v>164656</v>
      </c>
      <c r="E13" s="24">
        <f t="shared" si="3"/>
        <v>171220</v>
      </c>
      <c r="F13" s="25"/>
      <c r="J13" s="2"/>
      <c r="L13" s="2"/>
    </row>
    <row r="14" spans="1:12" ht="39" customHeight="1" x14ac:dyDescent="0.25">
      <c r="A14" s="26" t="s">
        <v>8</v>
      </c>
      <c r="B14" s="27"/>
      <c r="C14" s="28">
        <f>C15+C16</f>
        <v>160875</v>
      </c>
      <c r="D14" s="28">
        <f t="shared" ref="D14:E14" si="4">D15+D16</f>
        <v>164656</v>
      </c>
      <c r="E14" s="28">
        <f t="shared" si="4"/>
        <v>171220</v>
      </c>
      <c r="F14" s="29"/>
      <c r="J14" s="2"/>
    </row>
    <row r="15" spans="1:12" ht="28.5" customHeight="1" x14ac:dyDescent="0.25">
      <c r="A15" s="30" t="s">
        <v>9</v>
      </c>
      <c r="B15" s="34" t="s">
        <v>2</v>
      </c>
      <c r="C15" s="41">
        <v>102000</v>
      </c>
      <c r="D15" s="41">
        <v>102000</v>
      </c>
      <c r="E15" s="41">
        <v>102000</v>
      </c>
      <c r="F15" s="7" t="s">
        <v>78</v>
      </c>
      <c r="G15" s="11"/>
      <c r="J15" s="2"/>
    </row>
    <row r="16" spans="1:12" ht="33" customHeight="1" x14ac:dyDescent="0.25">
      <c r="A16" s="33" t="s">
        <v>9</v>
      </c>
      <c r="B16" s="34" t="s">
        <v>96</v>
      </c>
      <c r="C16" s="41">
        <f>55927+2948</f>
        <v>58875</v>
      </c>
      <c r="D16" s="41">
        <f>55927+6729</f>
        <v>62656</v>
      </c>
      <c r="E16" s="41">
        <f>55927+13293</f>
        <v>69220</v>
      </c>
      <c r="F16" s="7" t="s">
        <v>94</v>
      </c>
      <c r="G16" s="6"/>
    </row>
    <row r="17" spans="1:10" x14ac:dyDescent="0.25">
      <c r="A17" s="22" t="s">
        <v>10</v>
      </c>
      <c r="B17" s="23"/>
      <c r="C17" s="24">
        <f t="shared" ref="C17:E17" si="5">C18+C20</f>
        <v>46882</v>
      </c>
      <c r="D17" s="24">
        <f t="shared" si="5"/>
        <v>46882</v>
      </c>
      <c r="E17" s="24">
        <f t="shared" si="5"/>
        <v>46882</v>
      </c>
      <c r="F17" s="35"/>
      <c r="J17" s="2"/>
    </row>
    <row r="18" spans="1:10" ht="23.25" customHeight="1" x14ac:dyDescent="0.25">
      <c r="A18" s="26" t="s">
        <v>31</v>
      </c>
      <c r="B18" s="27"/>
      <c r="C18" s="28">
        <f t="shared" ref="C18:E18" si="6">C19</f>
        <v>13000</v>
      </c>
      <c r="D18" s="28">
        <f t="shared" si="6"/>
        <v>13000</v>
      </c>
      <c r="E18" s="28">
        <f t="shared" si="6"/>
        <v>13000</v>
      </c>
      <c r="F18" s="36"/>
    </row>
    <row r="19" spans="1:10" ht="33.75" customHeight="1" x14ac:dyDescent="0.25">
      <c r="A19" s="30" t="s">
        <v>11</v>
      </c>
      <c r="B19" s="34" t="s">
        <v>2</v>
      </c>
      <c r="C19" s="41">
        <v>13000</v>
      </c>
      <c r="D19" s="41">
        <v>13000</v>
      </c>
      <c r="E19" s="41">
        <v>13000</v>
      </c>
      <c r="F19" s="7" t="s">
        <v>93</v>
      </c>
    </row>
    <row r="20" spans="1:10" ht="25.5" customHeight="1" x14ac:dyDescent="0.25">
      <c r="A20" s="26" t="s">
        <v>32</v>
      </c>
      <c r="B20" s="27"/>
      <c r="C20" s="28">
        <f t="shared" ref="C20:E20" si="7">C21</f>
        <v>33882</v>
      </c>
      <c r="D20" s="28">
        <f t="shared" si="7"/>
        <v>33882</v>
      </c>
      <c r="E20" s="28">
        <f t="shared" si="7"/>
        <v>33882</v>
      </c>
      <c r="F20" s="38"/>
    </row>
    <row r="21" spans="1:10" ht="33.75" customHeight="1" x14ac:dyDescent="0.25">
      <c r="A21" s="30" t="s">
        <v>11</v>
      </c>
      <c r="B21" s="34" t="s">
        <v>2</v>
      </c>
      <c r="C21" s="41">
        <f>32682+1200</f>
        <v>33882</v>
      </c>
      <c r="D21" s="41">
        <f t="shared" ref="D21:E21" si="8">32682+1200</f>
        <v>33882</v>
      </c>
      <c r="E21" s="41">
        <f t="shared" si="8"/>
        <v>33882</v>
      </c>
      <c r="F21" s="7" t="s">
        <v>59</v>
      </c>
      <c r="G21" s="55"/>
      <c r="J21"/>
    </row>
    <row r="22" spans="1:10" x14ac:dyDescent="0.25">
      <c r="A22" s="22" t="s">
        <v>12</v>
      </c>
      <c r="B22" s="23"/>
      <c r="C22" s="24">
        <f>C23+C25+C27+C29+C31</f>
        <v>129700</v>
      </c>
      <c r="D22" s="24">
        <f>SUM(D23,D25,D27,D29,D31)</f>
        <v>129700</v>
      </c>
      <c r="E22" s="24">
        <f>SUM(E23,E25,E27,E29,E31)</f>
        <v>129700</v>
      </c>
      <c r="F22" s="35"/>
    </row>
    <row r="23" spans="1:10" x14ac:dyDescent="0.25">
      <c r="A23" s="26" t="s">
        <v>13</v>
      </c>
      <c r="B23" s="27"/>
      <c r="C23" s="28">
        <v>0</v>
      </c>
      <c r="D23" s="28">
        <v>0</v>
      </c>
      <c r="E23" s="28">
        <v>0</v>
      </c>
      <c r="F23" s="39"/>
    </row>
    <row r="24" spans="1:10" ht="30.75" customHeight="1" x14ac:dyDescent="0.25">
      <c r="A24" s="40" t="s">
        <v>11</v>
      </c>
      <c r="B24" s="34" t="s">
        <v>2</v>
      </c>
      <c r="C24" s="41" t="s">
        <v>77</v>
      </c>
      <c r="D24" s="41" t="s">
        <v>77</v>
      </c>
      <c r="E24" s="41" t="s">
        <v>77</v>
      </c>
      <c r="F24" s="42" t="s">
        <v>52</v>
      </c>
    </row>
    <row r="25" spans="1:10" ht="13.5" customHeight="1" x14ac:dyDescent="0.25">
      <c r="A25" s="26" t="s">
        <v>33</v>
      </c>
      <c r="B25" s="27"/>
      <c r="C25" s="28">
        <f t="shared" ref="C25:E25" si="9">C26</f>
        <v>22400</v>
      </c>
      <c r="D25" s="28">
        <f t="shared" si="9"/>
        <v>22400</v>
      </c>
      <c r="E25" s="28">
        <f t="shared" si="9"/>
        <v>22400</v>
      </c>
      <c r="F25" s="39"/>
    </row>
    <row r="26" spans="1:10" ht="30.75" customHeight="1" x14ac:dyDescent="0.25">
      <c r="A26" s="33" t="s">
        <v>9</v>
      </c>
      <c r="B26" s="31" t="s">
        <v>2</v>
      </c>
      <c r="C26" s="41">
        <v>22400</v>
      </c>
      <c r="D26" s="37">
        <v>22400</v>
      </c>
      <c r="E26" s="37">
        <v>22400</v>
      </c>
      <c r="F26" s="39" t="s">
        <v>58</v>
      </c>
    </row>
    <row r="27" spans="1:10" ht="30" customHeight="1" x14ac:dyDescent="0.25">
      <c r="A27" s="26" t="s">
        <v>14</v>
      </c>
      <c r="B27" s="27"/>
      <c r="C27" s="28">
        <v>0</v>
      </c>
      <c r="D27" s="28">
        <v>0</v>
      </c>
      <c r="E27" s="28">
        <v>0</v>
      </c>
      <c r="F27" s="38"/>
    </row>
    <row r="28" spans="1:10" ht="36" customHeight="1" x14ac:dyDescent="0.25">
      <c r="A28" s="30" t="s">
        <v>9</v>
      </c>
      <c r="B28" s="31" t="s">
        <v>2</v>
      </c>
      <c r="C28" s="32" t="s">
        <v>15</v>
      </c>
      <c r="D28" s="32" t="s">
        <v>15</v>
      </c>
      <c r="E28" s="32" t="s">
        <v>15</v>
      </c>
      <c r="F28" s="7" t="s">
        <v>69</v>
      </c>
    </row>
    <row r="29" spans="1:10" ht="30" customHeight="1" x14ac:dyDescent="0.25">
      <c r="A29" s="26" t="s">
        <v>34</v>
      </c>
      <c r="B29" s="27"/>
      <c r="C29" s="28">
        <v>0</v>
      </c>
      <c r="D29" s="28">
        <v>0</v>
      </c>
      <c r="E29" s="28">
        <v>0</v>
      </c>
      <c r="F29" s="43"/>
    </row>
    <row r="30" spans="1:10" ht="27" customHeight="1" x14ac:dyDescent="0.25">
      <c r="A30" s="33" t="s">
        <v>16</v>
      </c>
      <c r="B30" s="31" t="s">
        <v>2</v>
      </c>
      <c r="C30" s="32" t="s">
        <v>77</v>
      </c>
      <c r="D30" s="32" t="s">
        <v>77</v>
      </c>
      <c r="E30" s="32" t="s">
        <v>77</v>
      </c>
      <c r="F30" s="7" t="s">
        <v>88</v>
      </c>
    </row>
    <row r="31" spans="1:10" ht="28.5" customHeight="1" x14ac:dyDescent="0.25">
      <c r="A31" s="26" t="s">
        <v>75</v>
      </c>
      <c r="B31" s="27"/>
      <c r="C31" s="28">
        <f>C32+C33+C34</f>
        <v>107300</v>
      </c>
      <c r="D31" s="28">
        <f>SUM(D32:D34)</f>
        <v>107300</v>
      </c>
      <c r="E31" s="28">
        <f>SUM(E32:E34)</f>
        <v>107300</v>
      </c>
      <c r="F31" s="43"/>
    </row>
    <row r="32" spans="1:10" ht="26.25" x14ac:dyDescent="0.25">
      <c r="A32" s="33" t="s">
        <v>11</v>
      </c>
      <c r="B32" s="31" t="s">
        <v>2</v>
      </c>
      <c r="C32" s="32">
        <v>8000</v>
      </c>
      <c r="D32" s="32">
        <v>8000</v>
      </c>
      <c r="E32" s="32">
        <v>8000</v>
      </c>
      <c r="F32" s="7" t="s">
        <v>79</v>
      </c>
      <c r="G32" s="10"/>
    </row>
    <row r="33" spans="1:9" ht="27.75" customHeight="1" x14ac:dyDescent="0.25">
      <c r="A33" s="30" t="s">
        <v>9</v>
      </c>
      <c r="B33" s="34" t="s">
        <v>2</v>
      </c>
      <c r="C33" s="41">
        <v>84300</v>
      </c>
      <c r="D33" s="41">
        <v>84300</v>
      </c>
      <c r="E33" s="41">
        <v>84300</v>
      </c>
      <c r="F33" s="7" t="s">
        <v>80</v>
      </c>
      <c r="G33" s="10"/>
    </row>
    <row r="34" spans="1:9" s="54" customFormat="1" ht="40.5" customHeight="1" x14ac:dyDescent="0.25">
      <c r="A34" s="30" t="s">
        <v>16</v>
      </c>
      <c r="B34" s="34" t="s">
        <v>2</v>
      </c>
      <c r="C34" s="41">
        <v>15000</v>
      </c>
      <c r="D34" s="41">
        <v>15000</v>
      </c>
      <c r="E34" s="41">
        <v>15000</v>
      </c>
      <c r="F34" s="39" t="s">
        <v>81</v>
      </c>
      <c r="G34" s="52"/>
      <c r="H34" s="53"/>
      <c r="I34" s="53"/>
    </row>
    <row r="35" spans="1:9" x14ac:dyDescent="0.25">
      <c r="A35" s="22" t="s">
        <v>17</v>
      </c>
      <c r="B35" s="23"/>
      <c r="C35" s="24">
        <f>SUM(C36)</f>
        <v>1000</v>
      </c>
      <c r="D35" s="24">
        <f t="shared" ref="D35:E35" si="10">D36</f>
        <v>1000</v>
      </c>
      <c r="E35" s="24">
        <f t="shared" si="10"/>
        <v>1000</v>
      </c>
      <c r="F35" s="43"/>
    </row>
    <row r="36" spans="1:9" x14ac:dyDescent="0.25">
      <c r="A36" s="26" t="s">
        <v>35</v>
      </c>
      <c r="B36" s="27"/>
      <c r="C36" s="28">
        <f t="shared" ref="C36:E36" si="11">C37</f>
        <v>1000</v>
      </c>
      <c r="D36" s="28">
        <f t="shared" si="11"/>
        <v>1000</v>
      </c>
      <c r="E36" s="28">
        <f t="shared" si="11"/>
        <v>1000</v>
      </c>
      <c r="F36" s="34"/>
    </row>
    <row r="37" spans="1:9" ht="38.25" x14ac:dyDescent="0.25">
      <c r="A37" s="30" t="s">
        <v>11</v>
      </c>
      <c r="B37" s="31" t="s">
        <v>2</v>
      </c>
      <c r="C37" s="32">
        <v>1000</v>
      </c>
      <c r="D37" s="32">
        <v>1000</v>
      </c>
      <c r="E37" s="32">
        <v>1000</v>
      </c>
      <c r="F37" s="44" t="s">
        <v>62</v>
      </c>
    </row>
    <row r="38" spans="1:9" x14ac:dyDescent="0.25">
      <c r="A38" s="22" t="s">
        <v>36</v>
      </c>
      <c r="B38" s="23"/>
      <c r="C38" s="24">
        <f t="shared" ref="C38:E38" si="12">C39</f>
        <v>141</v>
      </c>
      <c r="D38" s="24">
        <f t="shared" si="12"/>
        <v>141</v>
      </c>
      <c r="E38" s="24">
        <f t="shared" si="12"/>
        <v>141</v>
      </c>
      <c r="F38" s="45"/>
    </row>
    <row r="39" spans="1:9" ht="27.75" customHeight="1" x14ac:dyDescent="0.25">
      <c r="A39" s="26" t="s">
        <v>37</v>
      </c>
      <c r="B39" s="27"/>
      <c r="C39" s="28">
        <f t="shared" ref="C39:E39" si="13">C40</f>
        <v>141</v>
      </c>
      <c r="D39" s="28">
        <f t="shared" si="13"/>
        <v>141</v>
      </c>
      <c r="E39" s="28">
        <f t="shared" si="13"/>
        <v>141</v>
      </c>
      <c r="F39" s="43"/>
    </row>
    <row r="40" spans="1:9" ht="26.25" x14ac:dyDescent="0.25">
      <c r="A40" s="30" t="s">
        <v>11</v>
      </c>
      <c r="B40" s="31" t="s">
        <v>2</v>
      </c>
      <c r="C40" s="32">
        <v>141</v>
      </c>
      <c r="D40" s="32">
        <v>141</v>
      </c>
      <c r="E40" s="32">
        <v>141</v>
      </c>
      <c r="F40" s="35" t="s">
        <v>63</v>
      </c>
    </row>
    <row r="41" spans="1:9" x14ac:dyDescent="0.25">
      <c r="A41" s="22" t="s">
        <v>38</v>
      </c>
      <c r="B41" s="23"/>
      <c r="C41" s="24">
        <f t="shared" ref="C41:E41" si="14">C42</f>
        <v>0</v>
      </c>
      <c r="D41" s="24">
        <f t="shared" si="14"/>
        <v>0</v>
      </c>
      <c r="E41" s="24">
        <f t="shared" si="14"/>
        <v>0</v>
      </c>
      <c r="F41" s="34"/>
    </row>
    <row r="42" spans="1:9" x14ac:dyDescent="0.25">
      <c r="A42" s="26" t="s">
        <v>39</v>
      </c>
      <c r="B42" s="27"/>
      <c r="C42" s="28">
        <v>0</v>
      </c>
      <c r="D42" s="28">
        <v>0</v>
      </c>
      <c r="E42" s="28">
        <v>0</v>
      </c>
      <c r="F42" s="43"/>
    </row>
    <row r="43" spans="1:9" ht="26.25" x14ac:dyDescent="0.25">
      <c r="A43" s="30" t="s">
        <v>9</v>
      </c>
      <c r="B43" s="31" t="s">
        <v>2</v>
      </c>
      <c r="C43" s="37" t="s">
        <v>23</v>
      </c>
      <c r="D43" s="37" t="s">
        <v>23</v>
      </c>
      <c r="E43" s="37" t="s">
        <v>23</v>
      </c>
      <c r="F43" s="7" t="s">
        <v>64</v>
      </c>
    </row>
    <row r="44" spans="1:9" x14ac:dyDescent="0.25">
      <c r="A44" s="22" t="s">
        <v>40</v>
      </c>
      <c r="B44" s="23"/>
      <c r="C44" s="24">
        <f t="shared" ref="C44:E44" si="15">C45</f>
        <v>15000</v>
      </c>
      <c r="D44" s="24">
        <f t="shared" si="15"/>
        <v>15000</v>
      </c>
      <c r="E44" s="24">
        <f t="shared" si="15"/>
        <v>15000</v>
      </c>
      <c r="F44" s="34"/>
    </row>
    <row r="45" spans="1:9" x14ac:dyDescent="0.25">
      <c r="A45" s="26" t="s">
        <v>41</v>
      </c>
      <c r="B45" s="27"/>
      <c r="C45" s="28">
        <f t="shared" ref="C45:E45" si="16">C46</f>
        <v>15000</v>
      </c>
      <c r="D45" s="28">
        <f t="shared" si="16"/>
        <v>15000</v>
      </c>
      <c r="E45" s="28">
        <f t="shared" si="16"/>
        <v>15000</v>
      </c>
      <c r="F45" s="34"/>
    </row>
    <row r="46" spans="1:9" ht="26.25" x14ac:dyDescent="0.25">
      <c r="A46" s="30" t="s">
        <v>9</v>
      </c>
      <c r="B46" s="34" t="s">
        <v>2</v>
      </c>
      <c r="C46" s="41">
        <v>15000</v>
      </c>
      <c r="D46" s="41">
        <v>15000</v>
      </c>
      <c r="E46" s="41">
        <v>15000</v>
      </c>
      <c r="F46" s="7" t="s">
        <v>82</v>
      </c>
    </row>
    <row r="47" spans="1:9" x14ac:dyDescent="0.25">
      <c r="A47" s="22" t="s">
        <v>53</v>
      </c>
      <c r="B47" s="23"/>
      <c r="C47" s="24">
        <f>C48</f>
        <v>50000</v>
      </c>
      <c r="D47" s="24">
        <f t="shared" ref="C47:E48" si="17">D48</f>
        <v>50000</v>
      </c>
      <c r="E47" s="24">
        <f>E48</f>
        <v>50000</v>
      </c>
      <c r="F47" s="34"/>
    </row>
    <row r="48" spans="1:9" x14ac:dyDescent="0.25">
      <c r="A48" s="26" t="s">
        <v>54</v>
      </c>
      <c r="B48" s="27"/>
      <c r="C48" s="28">
        <f>C49+C50</f>
        <v>50000</v>
      </c>
      <c r="D48" s="28">
        <f t="shared" si="17"/>
        <v>50000</v>
      </c>
      <c r="E48" s="28">
        <f t="shared" si="17"/>
        <v>50000</v>
      </c>
      <c r="F48" s="34"/>
    </row>
    <row r="49" spans="1:12" ht="26.25" x14ac:dyDescent="0.25">
      <c r="A49" s="30" t="s">
        <v>11</v>
      </c>
      <c r="B49" s="31" t="s">
        <v>2</v>
      </c>
      <c r="C49" s="32">
        <v>40000</v>
      </c>
      <c r="D49" s="32">
        <v>50000</v>
      </c>
      <c r="E49" s="32">
        <v>50000</v>
      </c>
      <c r="F49" s="44" t="s">
        <v>56</v>
      </c>
    </row>
    <row r="50" spans="1:12" ht="26.25" x14ac:dyDescent="0.25">
      <c r="A50" s="30" t="s">
        <v>9</v>
      </c>
      <c r="B50" s="34" t="s">
        <v>2</v>
      </c>
      <c r="C50" s="41">
        <v>10000</v>
      </c>
      <c r="D50" s="41">
        <v>0</v>
      </c>
      <c r="E50" s="41">
        <v>0</v>
      </c>
      <c r="F50" s="7" t="s">
        <v>98</v>
      </c>
    </row>
    <row r="51" spans="1:12" ht="27" customHeight="1" x14ac:dyDescent="0.25">
      <c r="A51" s="67" t="s">
        <v>18</v>
      </c>
      <c r="B51" s="67"/>
      <c r="C51" s="67"/>
      <c r="D51" s="67"/>
      <c r="E51" s="67"/>
      <c r="F51" s="45"/>
    </row>
    <row r="52" spans="1:12" x14ac:dyDescent="0.25">
      <c r="A52" s="22" t="s">
        <v>19</v>
      </c>
      <c r="B52" s="23"/>
      <c r="C52" s="24">
        <f>C53</f>
        <v>0</v>
      </c>
      <c r="D52" s="24">
        <f t="shared" ref="D52:E52" si="18">D53</f>
        <v>0</v>
      </c>
      <c r="E52" s="24">
        <f t="shared" si="18"/>
        <v>0</v>
      </c>
      <c r="F52" s="34"/>
    </row>
    <row r="53" spans="1:12" x14ac:dyDescent="0.25">
      <c r="A53" s="26" t="s">
        <v>20</v>
      </c>
      <c r="B53" s="27"/>
      <c r="C53" s="28">
        <v>0</v>
      </c>
      <c r="D53" s="28">
        <v>0</v>
      </c>
      <c r="E53" s="28">
        <v>0</v>
      </c>
      <c r="F53" s="36"/>
    </row>
    <row r="54" spans="1:12" ht="36" customHeight="1" x14ac:dyDescent="0.25">
      <c r="A54" s="30" t="s">
        <v>9</v>
      </c>
      <c r="B54" s="31" t="s">
        <v>2</v>
      </c>
      <c r="C54" s="32" t="s">
        <v>42</v>
      </c>
      <c r="D54" s="32" t="s">
        <v>42</v>
      </c>
      <c r="E54" s="32" t="s">
        <v>42</v>
      </c>
      <c r="F54" s="44" t="s">
        <v>65</v>
      </c>
    </row>
    <row r="55" spans="1:12" ht="37.15" customHeight="1" x14ac:dyDescent="0.25">
      <c r="A55" s="30" t="s">
        <v>9</v>
      </c>
      <c r="B55" s="31" t="s">
        <v>2</v>
      </c>
      <c r="C55" s="32" t="s">
        <v>43</v>
      </c>
      <c r="D55" s="32" t="s">
        <v>43</v>
      </c>
      <c r="E55" s="32" t="s">
        <v>43</v>
      </c>
      <c r="F55" s="44" t="s">
        <v>66</v>
      </c>
    </row>
    <row r="56" spans="1:12" x14ac:dyDescent="0.25">
      <c r="A56" s="22" t="s">
        <v>21</v>
      </c>
      <c r="B56" s="23"/>
      <c r="C56" s="24">
        <f t="shared" ref="C56:E56" si="19">C57+C59</f>
        <v>634000</v>
      </c>
      <c r="D56" s="24">
        <f t="shared" si="19"/>
        <v>634000</v>
      </c>
      <c r="E56" s="24">
        <f t="shared" si="19"/>
        <v>634000</v>
      </c>
      <c r="F56" s="34"/>
      <c r="J56"/>
    </row>
    <row r="57" spans="1:12" x14ac:dyDescent="0.25">
      <c r="A57" s="26" t="s">
        <v>22</v>
      </c>
      <c r="B57" s="27"/>
      <c r="C57" s="28">
        <f t="shared" ref="C57:E57" si="20">C58</f>
        <v>342000</v>
      </c>
      <c r="D57" s="28">
        <f t="shared" si="20"/>
        <v>342000</v>
      </c>
      <c r="E57" s="28">
        <f t="shared" si="20"/>
        <v>342000</v>
      </c>
      <c r="F57" s="36"/>
    </row>
    <row r="58" spans="1:12" ht="26.25" x14ac:dyDescent="0.25">
      <c r="A58" s="30" t="s">
        <v>9</v>
      </c>
      <c r="B58" s="31" t="s">
        <v>2</v>
      </c>
      <c r="C58" s="32">
        <v>342000</v>
      </c>
      <c r="D58" s="32">
        <v>342000</v>
      </c>
      <c r="E58" s="32">
        <v>342000</v>
      </c>
      <c r="F58" s="35" t="s">
        <v>67</v>
      </c>
    </row>
    <row r="59" spans="1:12" ht="22.5" customHeight="1" x14ac:dyDescent="0.25">
      <c r="A59" s="26" t="s">
        <v>44</v>
      </c>
      <c r="B59" s="27"/>
      <c r="C59" s="28">
        <f>C60+C61</f>
        <v>292000</v>
      </c>
      <c r="D59" s="28">
        <f t="shared" ref="D59:E59" si="21">D60+D61</f>
        <v>292000</v>
      </c>
      <c r="E59" s="28">
        <f t="shared" si="21"/>
        <v>292000</v>
      </c>
      <c r="F59" s="43"/>
    </row>
    <row r="60" spans="1:12" ht="34.5" customHeight="1" x14ac:dyDescent="0.25">
      <c r="A60" s="30" t="s">
        <v>9</v>
      </c>
      <c r="B60" s="31" t="s">
        <v>2</v>
      </c>
      <c r="C60" s="32">
        <v>42000</v>
      </c>
      <c r="D60" s="32">
        <v>42000</v>
      </c>
      <c r="E60" s="32">
        <v>42000</v>
      </c>
      <c r="F60" s="35" t="s">
        <v>83</v>
      </c>
      <c r="G60" s="8"/>
    </row>
    <row r="61" spans="1:12" ht="31.5" customHeight="1" x14ac:dyDescent="0.25">
      <c r="A61" s="30" t="s">
        <v>9</v>
      </c>
      <c r="B61" s="31" t="s">
        <v>2</v>
      </c>
      <c r="C61" s="32">
        <v>250000</v>
      </c>
      <c r="D61" s="32">
        <v>250000</v>
      </c>
      <c r="E61" s="32">
        <v>250000</v>
      </c>
      <c r="F61" s="46" t="s">
        <v>84</v>
      </c>
      <c r="G61" s="5"/>
    </row>
    <row r="62" spans="1:12" x14ac:dyDescent="0.25">
      <c r="A62" s="22" t="s">
        <v>24</v>
      </c>
      <c r="B62" s="23"/>
      <c r="C62" s="24">
        <f t="shared" ref="C62:E62" si="22">C63+C68</f>
        <v>294680</v>
      </c>
      <c r="D62" s="24">
        <f t="shared" si="22"/>
        <v>294680</v>
      </c>
      <c r="E62" s="24">
        <f t="shared" si="22"/>
        <v>294680</v>
      </c>
      <c r="F62" s="34"/>
      <c r="J62" s="2"/>
    </row>
    <row r="63" spans="1:12" x14ac:dyDescent="0.25">
      <c r="A63" s="26" t="s">
        <v>25</v>
      </c>
      <c r="B63" s="27"/>
      <c r="C63" s="28">
        <f>C64+C65+C66+C67</f>
        <v>294680</v>
      </c>
      <c r="D63" s="28">
        <f>SUM(D64:D67)</f>
        <v>294680</v>
      </c>
      <c r="E63" s="28">
        <f>SUM(E64:E67)</f>
        <v>294680</v>
      </c>
      <c r="F63" s="47"/>
      <c r="G63" s="8"/>
    </row>
    <row r="64" spans="1:12" ht="45.75" customHeight="1" x14ac:dyDescent="0.25">
      <c r="A64" s="30" t="s">
        <v>9</v>
      </c>
      <c r="B64" s="34" t="s">
        <v>2</v>
      </c>
      <c r="C64" s="56">
        <v>131099</v>
      </c>
      <c r="D64" s="41">
        <v>131099</v>
      </c>
      <c r="E64" s="32">
        <v>131099</v>
      </c>
      <c r="F64" s="48" t="s">
        <v>85</v>
      </c>
      <c r="G64" s="9"/>
      <c r="H64" s="9"/>
      <c r="J64" s="8"/>
      <c r="L64" s="2"/>
    </row>
    <row r="65" spans="1:12" ht="32.25" customHeight="1" x14ac:dyDescent="0.25">
      <c r="A65" s="30" t="s">
        <v>9</v>
      </c>
      <c r="B65" s="31" t="s">
        <v>2</v>
      </c>
      <c r="C65" s="32">
        <v>135000</v>
      </c>
      <c r="D65" s="32">
        <v>135000</v>
      </c>
      <c r="E65" s="32">
        <v>135000</v>
      </c>
      <c r="F65" s="48" t="s">
        <v>86</v>
      </c>
      <c r="L65" s="2"/>
    </row>
    <row r="66" spans="1:12" ht="47.25" customHeight="1" x14ac:dyDescent="0.25">
      <c r="A66" s="30" t="s">
        <v>16</v>
      </c>
      <c r="B66" s="49" t="s">
        <v>2</v>
      </c>
      <c r="C66" s="32">
        <v>10000</v>
      </c>
      <c r="D66" s="32">
        <v>10000</v>
      </c>
      <c r="E66" s="32">
        <v>10000</v>
      </c>
      <c r="F66" s="50" t="s">
        <v>87</v>
      </c>
      <c r="J66" s="2"/>
    </row>
    <row r="67" spans="1:12" ht="26.25" x14ac:dyDescent="0.25">
      <c r="A67" s="33" t="s">
        <v>9</v>
      </c>
      <c r="B67" s="31" t="s">
        <v>97</v>
      </c>
      <c r="C67" s="32">
        <v>18581</v>
      </c>
      <c r="D67" s="32">
        <v>18581</v>
      </c>
      <c r="E67" s="32">
        <v>18581</v>
      </c>
      <c r="F67" s="48" t="s">
        <v>57</v>
      </c>
      <c r="J67" s="2"/>
    </row>
    <row r="68" spans="1:12" ht="23.25" customHeight="1" x14ac:dyDescent="0.25">
      <c r="A68" s="26" t="s">
        <v>45</v>
      </c>
      <c r="B68" s="27"/>
      <c r="C68" s="28">
        <v>0</v>
      </c>
      <c r="D68" s="28">
        <v>0</v>
      </c>
      <c r="E68" s="28">
        <v>0</v>
      </c>
      <c r="F68" s="43"/>
    </row>
    <row r="69" spans="1:12" ht="26.25" x14ac:dyDescent="0.25">
      <c r="A69" s="30" t="s">
        <v>9</v>
      </c>
      <c r="B69" s="31" t="s">
        <v>2</v>
      </c>
      <c r="C69" s="32" t="s">
        <v>23</v>
      </c>
      <c r="D69" s="32" t="s">
        <v>23</v>
      </c>
      <c r="E69" s="32" t="s">
        <v>23</v>
      </c>
      <c r="F69" s="7" t="s">
        <v>68</v>
      </c>
    </row>
    <row r="70" spans="1:12" x14ac:dyDescent="0.25">
      <c r="A70" s="22" t="s">
        <v>46</v>
      </c>
      <c r="B70" s="23"/>
      <c r="C70" s="24">
        <f t="shared" ref="C70:D70" si="23">C71</f>
        <v>0</v>
      </c>
      <c r="D70" s="24">
        <f t="shared" si="23"/>
        <v>0</v>
      </c>
      <c r="E70" s="24">
        <v>0</v>
      </c>
      <c r="F70" s="34"/>
    </row>
    <row r="71" spans="1:12" x14ac:dyDescent="0.25">
      <c r="A71" s="26" t="s">
        <v>47</v>
      </c>
      <c r="B71" s="27"/>
      <c r="C71" s="28">
        <v>0</v>
      </c>
      <c r="D71" s="28">
        <v>0</v>
      </c>
      <c r="E71" s="28">
        <v>0</v>
      </c>
      <c r="F71" s="43"/>
    </row>
    <row r="72" spans="1:12" ht="36" customHeight="1" x14ac:dyDescent="0.25">
      <c r="A72" s="30" t="s">
        <v>9</v>
      </c>
      <c r="B72" s="31" t="s">
        <v>2</v>
      </c>
      <c r="C72" s="32" t="s">
        <v>42</v>
      </c>
      <c r="D72" s="32" t="s">
        <v>42</v>
      </c>
      <c r="E72" s="32" t="s">
        <v>42</v>
      </c>
      <c r="F72" s="7" t="s">
        <v>70</v>
      </c>
    </row>
    <row r="73" spans="1:12" ht="27" customHeight="1" x14ac:dyDescent="0.25">
      <c r="A73" s="67" t="s">
        <v>26</v>
      </c>
      <c r="B73" s="67"/>
      <c r="C73" s="67"/>
      <c r="D73" s="67"/>
      <c r="E73" s="67"/>
      <c r="F73" s="34"/>
    </row>
    <row r="74" spans="1:12" x14ac:dyDescent="0.25">
      <c r="A74" s="22" t="s">
        <v>27</v>
      </c>
      <c r="B74" s="23"/>
      <c r="C74" s="24">
        <f t="shared" ref="C74:D74" si="24">C75</f>
        <v>0</v>
      </c>
      <c r="D74" s="24">
        <f t="shared" si="24"/>
        <v>0</v>
      </c>
      <c r="E74" s="24">
        <v>0</v>
      </c>
      <c r="F74" s="34"/>
    </row>
    <row r="75" spans="1:12" x14ac:dyDescent="0.25">
      <c r="A75" s="26" t="s">
        <v>28</v>
      </c>
      <c r="B75" s="27"/>
      <c r="C75" s="28">
        <v>0</v>
      </c>
      <c r="D75" s="28">
        <v>0</v>
      </c>
      <c r="E75" s="28">
        <v>0</v>
      </c>
      <c r="F75" s="34"/>
    </row>
    <row r="76" spans="1:12" ht="26.25" x14ac:dyDescent="0.25">
      <c r="A76" s="40" t="s">
        <v>11</v>
      </c>
      <c r="B76" s="31" t="s">
        <v>2</v>
      </c>
      <c r="C76" s="41" t="s">
        <v>55</v>
      </c>
      <c r="D76" s="32">
        <v>0</v>
      </c>
      <c r="E76" s="32">
        <v>0</v>
      </c>
      <c r="F76" s="7" t="s">
        <v>71</v>
      </c>
    </row>
    <row r="77" spans="1:12" x14ac:dyDescent="0.25">
      <c r="A77" s="26" t="s">
        <v>48</v>
      </c>
      <c r="B77" s="51"/>
      <c r="C77" s="28"/>
      <c r="D77" s="28"/>
      <c r="E77" s="28"/>
      <c r="F77" s="34"/>
    </row>
    <row r="78" spans="1:12" ht="37.15" customHeight="1" x14ac:dyDescent="0.25">
      <c r="A78" s="40" t="s">
        <v>11</v>
      </c>
      <c r="B78" s="31" t="s">
        <v>2</v>
      </c>
      <c r="C78" s="32" t="s">
        <v>55</v>
      </c>
      <c r="D78" s="32">
        <v>0</v>
      </c>
      <c r="E78" s="32">
        <v>0</v>
      </c>
      <c r="F78" s="7" t="s">
        <v>72</v>
      </c>
    </row>
    <row r="79" spans="1:12" x14ac:dyDescent="0.25">
      <c r="A79" s="22" t="s">
        <v>29</v>
      </c>
      <c r="B79" s="23"/>
      <c r="C79" s="24">
        <f t="shared" ref="C79:D79" si="25">C80</f>
        <v>0</v>
      </c>
      <c r="D79" s="24">
        <f t="shared" si="25"/>
        <v>0</v>
      </c>
      <c r="E79" s="24">
        <v>0</v>
      </c>
      <c r="F79" s="34"/>
    </row>
    <row r="80" spans="1:12" x14ac:dyDescent="0.25">
      <c r="A80" s="26" t="s">
        <v>49</v>
      </c>
      <c r="B80" s="27"/>
      <c r="C80" s="28">
        <v>0</v>
      </c>
      <c r="D80" s="28">
        <v>0</v>
      </c>
      <c r="E80" s="28">
        <v>0</v>
      </c>
      <c r="F80" s="34"/>
    </row>
    <row r="81" spans="1:6" ht="43.5" customHeight="1" x14ac:dyDescent="0.25">
      <c r="A81" s="30" t="s">
        <v>9</v>
      </c>
      <c r="B81" s="31" t="s">
        <v>2</v>
      </c>
      <c r="C81" s="32" t="s">
        <v>42</v>
      </c>
      <c r="D81" s="32" t="s">
        <v>42</v>
      </c>
      <c r="E81" s="32" t="s">
        <v>42</v>
      </c>
      <c r="F81" s="7" t="s">
        <v>73</v>
      </c>
    </row>
    <row r="82" spans="1:6" ht="22.9" customHeight="1" x14ac:dyDescent="0.25">
      <c r="A82" s="67" t="s">
        <v>50</v>
      </c>
      <c r="B82" s="67"/>
      <c r="C82" s="67"/>
      <c r="D82" s="67"/>
      <c r="E82" s="67"/>
      <c r="F82" s="45"/>
    </row>
    <row r="83" spans="1:6" x14ac:dyDescent="0.25">
      <c r="A83" s="22" t="s">
        <v>30</v>
      </c>
      <c r="B83" s="23"/>
      <c r="C83" s="24">
        <f t="shared" ref="C83:D83" si="26">C84</f>
        <v>0</v>
      </c>
      <c r="D83" s="24">
        <f t="shared" si="26"/>
        <v>0</v>
      </c>
      <c r="E83" s="24">
        <v>0</v>
      </c>
      <c r="F83" s="45"/>
    </row>
    <row r="84" spans="1:6" x14ac:dyDescent="0.25">
      <c r="A84" s="26" t="s">
        <v>51</v>
      </c>
      <c r="B84" s="27"/>
      <c r="C84" s="28">
        <v>0</v>
      </c>
      <c r="D84" s="28">
        <v>0</v>
      </c>
      <c r="E84" s="28">
        <v>0</v>
      </c>
      <c r="F84" s="34"/>
    </row>
    <row r="85" spans="1:6" ht="36" customHeight="1" x14ac:dyDescent="0.25">
      <c r="A85" s="30" t="s">
        <v>9</v>
      </c>
      <c r="B85" s="31" t="s">
        <v>2</v>
      </c>
      <c r="C85" s="32" t="s">
        <v>42</v>
      </c>
      <c r="D85" s="32" t="s">
        <v>42</v>
      </c>
      <c r="E85" s="32" t="s">
        <v>42</v>
      </c>
      <c r="F85" s="7" t="s">
        <v>74</v>
      </c>
    </row>
    <row r="88" spans="1:6" x14ac:dyDescent="0.25">
      <c r="A88" s="57" t="s">
        <v>95</v>
      </c>
      <c r="B88" s="58"/>
      <c r="C88" s="58"/>
      <c r="D88" s="58"/>
      <c r="E88" s="58"/>
    </row>
    <row r="89" spans="1:6" x14ac:dyDescent="0.25">
      <c r="A89" s="58"/>
      <c r="B89" s="58"/>
      <c r="C89" s="58"/>
      <c r="D89" s="58"/>
      <c r="E89" s="58"/>
    </row>
  </sheetData>
  <customSheetViews>
    <customSheetView guid="{1F9AA6D0-666C-4AEF-A1D6-B116D9709222}" scale="85" topLeftCell="A3">
      <selection activeCell="B6" sqref="B6"/>
      <pageMargins left="0" right="0" top="0" bottom="0" header="0" footer="0"/>
      <pageSetup paperSize="9" orientation="portrait" r:id="rId1"/>
    </customSheetView>
    <customSheetView guid="{321041B6-33E6-473D-890F-11F219CC253E}" scale="106" topLeftCell="A106">
      <selection activeCell="O131" sqref="O131"/>
      <pageMargins left="0" right="0" top="0" bottom="0" header="0" footer="0"/>
      <pageSetup paperSize="9" orientation="portrait" r:id="rId2"/>
    </customSheetView>
    <customSheetView guid="{90217543-DCE5-4A3F-AD23-17F12AABB276}" topLeftCell="A78">
      <selection activeCell="L128" sqref="L128"/>
      <pageMargins left="0" right="0" top="0" bottom="0" header="0" footer="0"/>
    </customSheetView>
    <customSheetView guid="{3F656E39-BA1C-431A-8283-B40635B99792}" scale="90">
      <pane ySplit="1" topLeftCell="A14" activePane="bottomLeft" state="frozen"/>
      <selection pane="bottomLeft" activeCell="O18" sqref="O18"/>
      <pageMargins left="0" right="0" top="0" bottom="0" header="0" footer="0"/>
    </customSheetView>
    <customSheetView guid="{FEC01FAD-D061-4FD2-97BD-AEE92E356762}" topLeftCell="A100">
      <selection activeCell="G106" sqref="G106"/>
      <pageMargins left="0" right="0" top="0" bottom="0" header="0" footer="0"/>
    </customSheetView>
    <customSheetView guid="{B79C1ACF-54E3-445A-9031-DA4B1E449729}" topLeftCell="A121">
      <selection activeCell="D143" sqref="D143"/>
      <pageMargins left="0" right="0" top="0" bottom="0" header="0" footer="0"/>
    </customSheetView>
    <customSheetView guid="{6FF01DA7-B5B4-4EC3-8F67-5D5ADCD39E8E}" scale="90" showPageBreaks="1">
      <pane ySplit="1" topLeftCell="A140" activePane="bottomLeft" state="frozen"/>
      <selection pane="bottomLeft" activeCell="T131" sqref="T131"/>
      <pageMargins left="0" right="0" top="0" bottom="0" header="0" footer="0"/>
      <pageSetup paperSize="9" scale="50" orientation="portrait" r:id="rId3"/>
    </customSheetView>
  </customSheetViews>
  <mergeCells count="13">
    <mergeCell ref="A88:E89"/>
    <mergeCell ref="A3:A6"/>
    <mergeCell ref="A1:E1"/>
    <mergeCell ref="A2:E2"/>
    <mergeCell ref="E5:E6"/>
    <mergeCell ref="A51:E51"/>
    <mergeCell ref="A82:E82"/>
    <mergeCell ref="A73:E73"/>
    <mergeCell ref="A12:E12"/>
    <mergeCell ref="B3:B6"/>
    <mergeCell ref="C3:E4"/>
    <mergeCell ref="C5:C6"/>
    <mergeCell ref="D5:D6"/>
  </mergeCells>
  <phoneticPr fontId="2" type="noConversion"/>
  <pageMargins left="0.25" right="0.25" top="0.75" bottom="0.75" header="0.3" footer="0.3"/>
  <pageSetup paperSize="9" scale="70" fitToHeight="0" orientation="landscape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JPVP 2024-2026</vt:lpstr>
      <vt:lpstr>'JPVP 2024-2026'!_Hlk62635761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DARBS</dc:creator>
  <cp:keywords/>
  <dc:description/>
  <cp:lastModifiedBy>Randa Ķeņģe</cp:lastModifiedBy>
  <cp:revision/>
  <cp:lastPrinted>2023-01-04T09:56:30Z</cp:lastPrinted>
  <dcterms:created xsi:type="dcterms:W3CDTF">2015-06-05T18:17:20Z</dcterms:created>
  <dcterms:modified xsi:type="dcterms:W3CDTF">2023-12-21T09:01:39Z</dcterms:modified>
  <cp:category/>
  <cp:contentStatus/>
</cp:coreProperties>
</file>